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TRIBUNALES  DOCUMENTOS 2015 AL 2024\DOCS TRIBUNAL 2024\INFORMES MENSUALES\DICIEMBRE\"/>
    </mc:Choice>
  </mc:AlternateContent>
  <xr:revisionPtr revIDLastSave="0" documentId="13_ncr:1_{B76AE801-7754-421C-83C9-909CC2784FC4}" xr6:coauthVersionLast="47" xr6:coauthVersionMax="47" xr10:uidLastSave="{00000000-0000-0000-0000-000000000000}"/>
  <bookViews>
    <workbookView xWindow="-120" yWindow="-120" windowWidth="29040" windowHeight="15720" tabRatio="929" firstSheet="4" activeTab="14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CONSIG. M.P." sheetId="35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EBRIEDAD'!$A$1:$I$77</definedName>
    <definedName name="_xlnm.Print_Area" localSheetId="14">'JUZG COLEGIADO'!$B$1:$N$33</definedName>
    <definedName name="_xlnm.Print_Area" localSheetId="13">JUZGADOS!$A$2:$R$31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4" l="1"/>
  <c r="F16" i="34"/>
  <c r="G16" i="34"/>
  <c r="H16" i="34"/>
  <c r="I16" i="34"/>
  <c r="D16" i="34"/>
  <c r="C59" i="18"/>
  <c r="B23" i="8"/>
  <c r="D27" i="14"/>
  <c r="E27" i="14"/>
  <c r="D17" i="35" l="1"/>
  <c r="C17" i="35"/>
  <c r="C16" i="1" l="1"/>
  <c r="G36" i="14" l="1"/>
  <c r="C25" i="9" l="1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J14" i="34"/>
  <c r="J12" i="34"/>
  <c r="J16" i="34" s="1"/>
  <c r="C17" i="8"/>
  <c r="C40" i="15"/>
  <c r="C37" i="18"/>
  <c r="D37" i="13"/>
  <c r="C37" i="13"/>
  <c r="F27" i="14"/>
  <c r="C27" i="14"/>
  <c r="D17" i="2"/>
  <c r="G14" i="10" l="1"/>
  <c r="G22" i="10"/>
  <c r="G27" i="14"/>
  <c r="E18" i="10"/>
  <c r="C15" i="9" l="1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<sst xmlns="http://schemas.openxmlformats.org/spreadsheetml/2006/main" count="315" uniqueCount="207">
  <si>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</si>
  <si>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</si>
  <si>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</si>
  <si>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</si>
  <si>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</si>
  <si>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</si>
  <si>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</si>
  <si>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</si>
  <si>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</si>
  <si>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</si>
  <si>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</si>
  <si>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</si>
  <si>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</si>
  <si>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</si>
  <si>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</si>
  <si>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</si>
  <si>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</si>
  <si>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</si>
  <si>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</si>
  <si>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</si>
  <si>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</si>
  <si>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</si>
  <si>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</si>
  <si>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</si>
  <si>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</si>
  <si>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</si>
  <si>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</si>
  <si>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</si>
  <si>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</si>
  <si>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</si>
  <si>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</si>
  <si>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</si>
  <si>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</si>
  <si>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</si>
  <si>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</si>
  <si>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</si>
  <si>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</si>
  <si>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</si>
  <si>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</si>
  <si>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</si>
  <si>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</si>
  <si>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</si>
  <si>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</si>
  <si>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</si>
  <si>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</si>
  <si>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</si>
  <si>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</si>
  <si>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</si>
  <si>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</si>
  <si>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</si>
  <si>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</si>
  <si>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</si>
  <si>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</si>
  <si>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</si>
  <si>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</si>
  <si>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</si>
  <si>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</si>
  <si>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</si>
  <si>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</si>
  <si>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</si>
  <si>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</si>
  <si>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</si>
  <si>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</si>
  <si>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</si>
  <si>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</si>
  <si>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</si>
  <si>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</si>
  <si>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</si>
  <si>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</si>
  <si>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</si>
  <si>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</si>
  <si>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</si>
  <si>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</si>
  <si>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</si>
  <si>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</si>
  <si>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</si>
  <si>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</si>
  <si>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</si>
  <si>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</si>
  <si>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</si>
  <si>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</si>
  <si>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</si>
  <si>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</si>
  <si>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</si>
  <si>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</si>
  <si>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</si>
  <si>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</si>
  <si>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</si>
  <si>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</si>
  <si>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</si>
  <si>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</si>
  <si>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</si>
  <si>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</si>
  <si>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</si>
  <si>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</si>
  <si>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</si>
  <si>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</si>
  <si>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</si>
  <si>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</si>
  <si>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</si>
  <si>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</si>
  <si>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</si>
  <si>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</si>
  <si>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</si>
  <si>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</si>
  <si>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</si>
  <si>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</si>
  <si>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</si>
  <si>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</si>
  <si>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</si>
  <si>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</si>
  <si>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</si>
  <si>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</si>
  <si>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</si>
  <si>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</si>
  <si>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</si>
  <si>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</si>
  <si>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</si>
  <si>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</si>
  <si>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</si>
  <si>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</si>
  <si>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</si>
  <si>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</si>
  <si>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</si>
  <si>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</si>
  <si>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</si>
  <si>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</si>
  <si>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CUMPLIDOS</t>
  </si>
  <si>
    <t>PREESC. MÉDICA</t>
  </si>
  <si>
    <t>A.A.</t>
  </si>
  <si>
    <t>Hombre Mayor</t>
  </si>
  <si>
    <t>Mujer Mayor</t>
  </si>
  <si>
    <t>CON SEGURO</t>
  </si>
  <si>
    <t>SIN SEGURO</t>
  </si>
  <si>
    <t>SE IGNORA</t>
  </si>
  <si>
    <t>MOTOCICLETAS OFICIALES</t>
  </si>
  <si>
    <t>CON CASCO</t>
  </si>
  <si>
    <t>SIN CASCO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</si>
  <si>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</si>
  <si>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</si>
  <si>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</si>
  <si>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</si>
  <si>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</si>
  <si>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RESPONSABLE</t>
  </si>
  <si>
    <t>AFECTADO</t>
  </si>
  <si>
    <t>VEHÍCULOS ILEGALES</t>
  </si>
  <si>
    <t xml:space="preserve">                                   VEHÍCULOS DEL SERVICIOS PÚBLICO ( AUTOBUSES  ) QUE PARTICIPAN EN ACCIDENTE VIAL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</si>
  <si>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</si>
  <si>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</si>
  <si>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</si>
  <si>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</t>
  </si>
  <si>
    <t xml:space="preserve">                     JUZGADOS DE PROCEDIMIENTOS</t>
  </si>
  <si>
    <t xml:space="preserve">                        JUZGADO  COLEGIADO</t>
  </si>
  <si>
    <t xml:space="preserve">                             ACCIDENTES VIALES POR HORA</t>
  </si>
  <si>
    <t>POR EBRIEDAD</t>
  </si>
  <si>
    <t>POR LESIONES</t>
  </si>
  <si>
    <t>POR DAÑOS A PETICION DE LAS PARTES</t>
  </si>
  <si>
    <t xml:space="preserve">            EDADES  DE  LOS CONDUCTORES  QUE PARTICIPARON EN ACCIDENTES VIALES</t>
  </si>
  <si>
    <t xml:space="preserve">DICIEMBRE </t>
  </si>
  <si>
    <t xml:space="preserve">VEHÍCULOS    DICIEMBRE </t>
  </si>
  <si>
    <t xml:space="preserve">                     </t>
  </si>
  <si>
    <t xml:space="preserve">     ACCIDENTES VIALES DICIEMBRE  </t>
  </si>
  <si>
    <t xml:space="preserve">                           </t>
  </si>
  <si>
    <t xml:space="preserve"> CAUSAS DETERMINANTES  DE ACCIDENTES VIALES DICIEMBRE  </t>
  </si>
  <si>
    <t>GRUAS 2023</t>
  </si>
  <si>
    <t xml:space="preserve"> DICIEMBRE 2023</t>
  </si>
  <si>
    <t xml:space="preserve">   PRINCIPALES CRUCEROS CON MAYOR                                                                              INCIDENCIA  DE ACCIDENTES </t>
  </si>
  <si>
    <t xml:space="preserve">                                         DETENIDOS DICIEMBRE    </t>
  </si>
  <si>
    <t xml:space="preserve">                           SALIDAS DIFERENTES A LA MULTA DICIEMBRE    </t>
  </si>
  <si>
    <t xml:space="preserve">D I C I E M B R E  </t>
  </si>
  <si>
    <t xml:space="preserve">D I C I E M B R E     </t>
  </si>
  <si>
    <t>DIC/23</t>
  </si>
  <si>
    <t>TRABAJO COMUNITARIO</t>
  </si>
  <si>
    <t>DIC /23</t>
  </si>
  <si>
    <t xml:space="preserve">                            VEHÍCULOS DEL SERVICIOS PÚBLICO ( TAXIS ) QUE PARTICIPAN EN                            ACCIDENTE VIAL</t>
  </si>
  <si>
    <t>DIC/24</t>
  </si>
  <si>
    <t>ESTADO  DE   EBRIEDAD  POR HORA DICIEMBRE   2024</t>
  </si>
  <si>
    <t>EDAD  DE LOS CONDUCTORES INVOLUCRADOS EN ESTADO  DE EBRIEDAD  2024</t>
  </si>
  <si>
    <t>DEDICIEMBRE 2024</t>
  </si>
  <si>
    <t>MES DE DICIEMBRE     2024</t>
  </si>
  <si>
    <t>GRUAS 2024</t>
  </si>
  <si>
    <t>ORDEN DE APRENSIÓN</t>
  </si>
  <si>
    <t>AFECTADAS</t>
  </si>
  <si>
    <t>PASEO DEL TECNOLÓGICO Y BLVD. LA LIBERTAD</t>
  </si>
  <si>
    <t>BLVD. INDEPENDENCIA Y C. FRANCISCO DE QUEVEDO</t>
  </si>
  <si>
    <t>CALZ. COLON Y AV. HIDALGO</t>
  </si>
  <si>
    <t>BLVD. INDEPENDENCIA Y C. RUBEN DARÍO</t>
  </si>
  <si>
    <t>BLVD. TORREÓN MATAMOROS Y AV. UNIVERSIDAD</t>
  </si>
  <si>
    <t>BLVD. TORREÓN MATAMOROS Y BLD. LA LIBERTAD</t>
  </si>
  <si>
    <t>BLVD. TORREÓN MATAMOROS Y C. MARGARITAS</t>
  </si>
  <si>
    <t>AV. JUÁREZ Y C. LEONA VICARIO</t>
  </si>
  <si>
    <t>CALZ. COLON Y AV. JUÁREZ</t>
  </si>
  <si>
    <t>BLVD. INDEPENDENCIA Y FRANCISCO FIGUEROA</t>
  </si>
  <si>
    <t>BLVD. DE LA NOGALERA DENTRO DESNIVEL A VILLA FLORIDA</t>
  </si>
  <si>
    <t>PERIFERICO RAÚL LÓPEZ SÁNCHEZ Y BLVD. INDEPENDENCIA (GIRO)</t>
  </si>
  <si>
    <t>PERIFERICO RAÚL LÓPEZ SÁNCHEZ Y C. ANTONIO DUEÑEZ OROZCO</t>
  </si>
  <si>
    <t>PERIFÉRICO RAÚL LÓPEZ SÁNCHEZ Y CARRETERA SANTA FE</t>
  </si>
  <si>
    <t>PERIFÉRICO RAÚL LÓPEZ SÁNCHEZ Y AUTOPISTA IBEROAMERICANA</t>
  </si>
  <si>
    <t>PERIFÉRICO RAÚL LÓPEZ SÁNCHEZ  Y ANTIGUA CARRET. A SAN PEDRO</t>
  </si>
  <si>
    <t>PERIFÉRICO RAÚL LÓPEZ SÁNCHEZ  Y BLVD. RÍO NAZAS</t>
  </si>
  <si>
    <t>PERIFÉRICO RAÚL LÓPEZ SÁNCHEZ  SOBRE PUENTE CAMPESINO</t>
  </si>
  <si>
    <t>PERIFÉRICO RAÚL LÓPEZ SÁNCHEZ  Y BLVD. DE LA NOGALERA</t>
  </si>
  <si>
    <t>PERIFÉRICO RAÚL LÓPEZ SÁNCHEZ  FTE A KENWORTH LAGUNA</t>
  </si>
  <si>
    <t>PERIFÉRICO RAÚL LÓPEZ SÁNCHEZ FTE A GALERIAS LAGUNA</t>
  </si>
  <si>
    <t>PERIFÉRICO RAÚL LÓPEZ SÁNCHEZ Y DISTINTOS PUNTOS</t>
  </si>
  <si>
    <t>OTROS</t>
  </si>
  <si>
    <t xml:space="preserve">                          ASUNTOS VIALES CONSIGNADOS  AL M.P. DICIEMBRE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</si>
</sst>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3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9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 wrapText="1"/>
    </xf>
    <xf numFmtId="3" fontId="8" fillId="0" borderId="62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9" fillId="0" borderId="3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53" xfId="2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9" fillId="0" borderId="16" xfId="2" applyFont="1" applyFill="1" applyBorder="1" applyAlignment="1">
      <alignment horizontal="center" vertical="center"/>
    </xf>
    <xf numFmtId="0" fontId="39" fillId="0" borderId="63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5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4" xfId="0" applyFont="1" applyBorder="1"/>
    <xf numFmtId="0" fontId="27" fillId="0" borderId="55" xfId="0" applyFont="1" applyBorder="1"/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50" fillId="0" borderId="6" xfId="0" applyFont="1" applyFill="1" applyBorder="1" applyAlignment="1">
      <alignment horizontal="left"/>
    </xf>
    <xf numFmtId="0" fontId="50" fillId="0" borderId="2" xfId="0" applyFont="1" applyFill="1" applyBorder="1" applyAlignment="1">
      <alignment horizontal="center"/>
    </xf>
    <xf numFmtId="0" fontId="10" fillId="0" borderId="0" xfId="0" applyFont="1" applyAlignment="1"/>
    <xf numFmtId="0" fontId="51" fillId="0" borderId="8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center" vertical="center"/>
    </xf>
    <xf numFmtId="0" fontId="32" fillId="0" borderId="11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horizontal="center" vertical="center"/>
    </xf>
    <xf numFmtId="0" fontId="8" fillId="0" borderId="0" xfId="0" quotePrefix="1" applyFont="1" applyAlignment="1"/>
    <xf numFmtId="0" fontId="8" fillId="0" borderId="0" xfId="0" applyFont="1" applyAlignment="1">
      <alignment horizontal="center"/>
    </xf>
    <xf numFmtId="0" fontId="37" fillId="0" borderId="16" xfId="0" applyFont="1" applyBorder="1" applyAlignment="1">
      <alignment horizontal="center" wrapText="1"/>
    </xf>
    <xf numFmtId="0" fontId="48" fillId="0" borderId="0" xfId="0" applyFont="1" applyAlignment="1">
      <alignment vertical="center"/>
    </xf>
    <xf numFmtId="0" fontId="49" fillId="0" borderId="0" xfId="2" applyFont="1" applyAlignment="1">
      <alignment vertical="center"/>
    </xf>
    <xf numFmtId="0" fontId="53" fillId="0" borderId="1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48" fillId="0" borderId="0" xfId="0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/>
    </xf>
    <xf numFmtId="0" fontId="42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Fill="1" applyBorder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0" fontId="42" fillId="0" borderId="0" xfId="2" applyFont="1" applyAlignment="1">
      <alignment horizontal="left" vertical="center"/>
    </xf>
    <xf numFmtId="3" fontId="7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8" fillId="0" borderId="0" xfId="2" applyFont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54" fillId="0" borderId="6" xfId="0" applyFont="1" applyFill="1" applyBorder="1" applyAlignment="1">
      <alignment horizontal="left"/>
    </xf>
    <xf numFmtId="0" fontId="54" fillId="0" borderId="2" xfId="0" applyFont="1" applyFill="1" applyBorder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1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276</c:v>
                </c:pt>
                <c:pt idx="1">
                  <c:v>17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DIC/24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300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492416"/>
        <c:axId val="197314816"/>
        <c:axId val="0"/>
      </c:bar3DChart>
      <c:catAx>
        <c:axId val="18649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7314816"/>
        <c:crosses val="autoZero"/>
        <c:auto val="1"/>
        <c:lblAlgn val="ctr"/>
        <c:lblOffset val="100"/>
        <c:noMultiLvlLbl val="0"/>
      </c:catAx>
      <c:valAx>
        <c:axId val="197314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649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43</c:v>
                </c:pt>
                <c:pt idx="4">
                  <c:v>64</c:v>
                </c:pt>
                <c:pt idx="5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DIC/24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32</c:v>
                </c:pt>
                <c:pt idx="3">
                  <c:v>42</c:v>
                </c:pt>
                <c:pt idx="4">
                  <c:v>65</c:v>
                </c:pt>
                <c:pt idx="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826112"/>
        <c:axId val="210050368"/>
        <c:axId val="0"/>
      </c:bar3DChart>
      <c:catAx>
        <c:axId val="18882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0050368"/>
        <c:crosses val="autoZero"/>
        <c:auto val="1"/>
        <c:lblAlgn val="ctr"/>
        <c:lblOffset val="100"/>
        <c:noMultiLvlLbl val="0"/>
      </c:catAx>
      <c:valAx>
        <c:axId val="210050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882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11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DIC/24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19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8848128"/>
        <c:axId val="208864384"/>
        <c:axId val="0"/>
      </c:bar3DChart>
      <c:catAx>
        <c:axId val="18884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8864384"/>
        <c:crosses val="autoZero"/>
        <c:auto val="1"/>
        <c:lblAlgn val="ctr"/>
        <c:lblOffset val="100"/>
        <c:noMultiLvlLbl val="0"/>
      </c:catAx>
      <c:valAx>
        <c:axId val="208864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8848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DIC/24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369792"/>
        <c:axId val="208868992"/>
        <c:axId val="0"/>
      </c:bar3DChart>
      <c:catAx>
        <c:axId val="19036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868992"/>
        <c:crosses val="autoZero"/>
        <c:auto val="1"/>
        <c:lblAlgn val="ctr"/>
        <c:lblOffset val="100"/>
        <c:noMultiLvlLbl val="0"/>
      </c:catAx>
      <c:valAx>
        <c:axId val="20886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36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16</c:v>
                </c:pt>
                <c:pt idx="9">
                  <c:v>23</c:v>
                </c:pt>
                <c:pt idx="10">
                  <c:v>13</c:v>
                </c:pt>
                <c:pt idx="11">
                  <c:v>13</c:v>
                </c:pt>
                <c:pt idx="12">
                  <c:v>15</c:v>
                </c:pt>
                <c:pt idx="13">
                  <c:v>13</c:v>
                </c:pt>
                <c:pt idx="14">
                  <c:v>22</c:v>
                </c:pt>
                <c:pt idx="15">
                  <c:v>25</c:v>
                </c:pt>
                <c:pt idx="16">
                  <c:v>17</c:v>
                </c:pt>
                <c:pt idx="17">
                  <c:v>28</c:v>
                </c:pt>
                <c:pt idx="18">
                  <c:v>17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7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7191680"/>
        <c:axId val="209589312"/>
        <c:axId val="0"/>
      </c:bar3DChart>
      <c:catAx>
        <c:axId val="19719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9589312"/>
        <c:crosses val="autoZero"/>
        <c:auto val="1"/>
        <c:lblAlgn val="ctr"/>
        <c:lblOffset val="100"/>
        <c:noMultiLvlLbl val="0"/>
      </c:catAx>
      <c:valAx>
        <c:axId val="209589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719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16</c:v>
                </c:pt>
                <c:pt idx="9">
                  <c:v>23</c:v>
                </c:pt>
                <c:pt idx="10">
                  <c:v>13</c:v>
                </c:pt>
                <c:pt idx="11">
                  <c:v>13</c:v>
                </c:pt>
                <c:pt idx="12">
                  <c:v>15</c:v>
                </c:pt>
                <c:pt idx="13">
                  <c:v>13</c:v>
                </c:pt>
                <c:pt idx="14">
                  <c:v>22</c:v>
                </c:pt>
                <c:pt idx="15">
                  <c:v>25</c:v>
                </c:pt>
                <c:pt idx="16">
                  <c:v>17</c:v>
                </c:pt>
                <c:pt idx="17">
                  <c:v>28</c:v>
                </c:pt>
                <c:pt idx="18">
                  <c:v>17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7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9001984"/>
        <c:axId val="210072064"/>
        <c:axId val="0"/>
      </c:bar3DChart>
      <c:catAx>
        <c:axId val="209001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0072064"/>
        <c:crosses val="autoZero"/>
        <c:auto val="1"/>
        <c:lblAlgn val="ctr"/>
        <c:lblOffset val="100"/>
        <c:noMultiLvlLbl val="0"/>
      </c:catAx>
      <c:valAx>
        <c:axId val="21007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00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EBRIEDAD'!$C$41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EBRIEDAD'!$B$43:$B$58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EBRIEDAD'!$C$43:$C$58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8999936"/>
        <c:axId val="210073216"/>
        <c:axId val="0"/>
      </c:bar3DChart>
      <c:catAx>
        <c:axId val="208999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0073216"/>
        <c:crosses val="autoZero"/>
        <c:auto val="1"/>
        <c:lblAlgn val="ctr"/>
        <c:lblOffset val="100"/>
        <c:noMultiLvlLbl val="0"/>
      </c:catAx>
      <c:valAx>
        <c:axId val="21007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9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391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094016"/>
        <c:axId val="210997760"/>
        <c:axId val="0"/>
      </c:bar3DChart>
      <c:catAx>
        <c:axId val="21109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10997760"/>
        <c:crosses val="autoZero"/>
        <c:auto val="1"/>
        <c:lblAlgn val="ctr"/>
        <c:lblOffset val="100"/>
        <c:noMultiLvlLbl val="0"/>
      </c:catAx>
      <c:valAx>
        <c:axId val="21099776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1094016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DIC/23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700</c:v>
                </c:pt>
                <c:pt idx="1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DIC/24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280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2740608"/>
        <c:axId val="211227136"/>
        <c:axId val="0"/>
      </c:bar3DChart>
      <c:catAx>
        <c:axId val="21274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1227136"/>
        <c:crosses val="autoZero"/>
        <c:auto val="1"/>
        <c:lblAlgn val="ctr"/>
        <c:lblOffset val="100"/>
        <c:noMultiLvlLbl val="0"/>
      </c:catAx>
      <c:valAx>
        <c:axId val="211227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274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DIC 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31</c:v>
                </c:pt>
                <c:pt idx="1">
                  <c:v>21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DIC/24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34</c:v>
                </c:pt>
                <c:pt idx="1">
                  <c:v>20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403136"/>
        <c:axId val="211264640"/>
        <c:axId val="0"/>
      </c:bar3DChart>
      <c:catAx>
        <c:axId val="21340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1264640"/>
        <c:crosses val="autoZero"/>
        <c:auto val="1"/>
        <c:lblAlgn val="ctr"/>
        <c:lblOffset val="100"/>
        <c:noMultiLvlLbl val="0"/>
      </c:catAx>
      <c:valAx>
        <c:axId val="211264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403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0484927916120561E-2"/>
                  <c:y val="-6.4620388292210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32-4675-ACC5-63147702E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'SALIDAS DIF.  MULTA'!$D$11:$I$11</c:f>
              <c:strCache>
                <c:ptCount val="6"/>
                <c:pt idx="0">
                  <c:v>CUMPLIDOS</c:v>
                </c:pt>
                <c:pt idx="1">
                  <c:v>TRABAJO COMUNITARIO</c:v>
                </c:pt>
                <c:pt idx="2">
                  <c:v>PREESC. MÉDICA</c:v>
                </c:pt>
                <c:pt idx="3">
                  <c:v>A.A.</c:v>
                </c:pt>
                <c:pt idx="4">
                  <c:v>OTROS</c:v>
                </c:pt>
                <c:pt idx="5">
                  <c:v>ORDEN DE APRENSIÓN</c:v>
                </c:pt>
              </c:strCache>
            </c:strRef>
          </c:cat>
          <c:val>
            <c:numRef>
              <c:f>'SALIDAS DIF.  MULTA'!$D$16:$I$16</c:f>
              <c:numCache>
                <c:formatCode>General</c:formatCode>
                <c:ptCount val="6"/>
                <c:pt idx="0">
                  <c:v>143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2-4675-ACC5-63147702E6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48176528"/>
        <c:axId val="1148167376"/>
        <c:axId val="1140387536"/>
      </c:bar3DChart>
      <c:catAx>
        <c:axId val="114817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167376"/>
        <c:crosses val="autoZero"/>
        <c:auto val="1"/>
        <c:lblAlgn val="ctr"/>
        <c:lblOffset val="100"/>
        <c:noMultiLvlLbl val="0"/>
      </c:catAx>
      <c:valAx>
        <c:axId val="1148167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48176528"/>
        <c:crosses val="autoZero"/>
        <c:crossBetween val="between"/>
      </c:valAx>
      <c:serAx>
        <c:axId val="1140387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148167376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35032576"/>
        <c:axId val="247810880"/>
        <c:axId val="0"/>
      </c:bar3DChart>
      <c:catAx>
        <c:axId val="23503257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7810880"/>
        <c:crosses val="autoZero"/>
        <c:auto val="1"/>
        <c:lblAlgn val="ctr"/>
        <c:lblOffset val="100"/>
        <c:noMultiLvlLbl val="0"/>
      </c:catAx>
      <c:valAx>
        <c:axId val="24781088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5032576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2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4949632"/>
        <c:axId val="247814336"/>
        <c:axId val="0"/>
      </c:bar3DChart>
      <c:catAx>
        <c:axId val="23494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7814336"/>
        <c:crosses val="autoZero"/>
        <c:auto val="1"/>
        <c:lblAlgn val="ctr"/>
        <c:lblOffset val="100"/>
        <c:noMultiLvlLbl val="0"/>
      </c:catAx>
      <c:valAx>
        <c:axId val="24781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494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4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0</xdr:row>
      <xdr:rowOff>182500</xdr:rowOff>
    </xdr:from>
    <xdr:to>
      <xdr:col>1</xdr:col>
      <xdr:colOff>1282700</xdr:colOff>
      <xdr:row>3</xdr:row>
      <xdr:rowOff>609599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11200" y="182500"/>
          <a:ext cx="1181100" cy="15192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29</xdr:row>
      <xdr:rowOff>49899</xdr:rowOff>
    </xdr:from>
    <xdr:to>
      <xdr:col>2</xdr:col>
      <xdr:colOff>284044</xdr:colOff>
      <xdr:row>35</xdr:row>
      <xdr:rowOff>152400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7187299"/>
          <a:ext cx="2595444" cy="1093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576581</xdr:rowOff>
    </xdr:from>
    <xdr:to>
      <xdr:col>10</xdr:col>
      <xdr:colOff>36231</xdr:colOff>
      <xdr:row>3</xdr:row>
      <xdr:rowOff>622300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609600" y="1668781"/>
          <a:ext cx="990413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800100</xdr:colOff>
      <xdr:row>4</xdr:row>
      <xdr:rowOff>50800</xdr:rowOff>
    </xdr:from>
    <xdr:to>
      <xdr:col>10</xdr:col>
      <xdr:colOff>546100</xdr:colOff>
      <xdr:row>6</xdr:row>
      <xdr:rowOff>38100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1409700" y="1778000"/>
          <a:ext cx="9613900" cy="5080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609600</xdr:colOff>
      <xdr:row>1</xdr:row>
      <xdr:rowOff>317500</xdr:rowOff>
    </xdr:from>
    <xdr:to>
      <xdr:col>12</xdr:col>
      <xdr:colOff>571500</xdr:colOff>
      <xdr:row>10</xdr:row>
      <xdr:rowOff>177800</xdr:rowOff>
    </xdr:to>
    <xdr:pic>
      <xdr:nvPicPr>
        <xdr:cNvPr id="8" name="7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087100" y="584200"/>
          <a:ext cx="1562100" cy="2044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215900</xdr:colOff>
      <xdr:row>0</xdr:row>
      <xdr:rowOff>0</xdr:rowOff>
    </xdr:from>
    <xdr:to>
      <xdr:col>1</xdr:col>
      <xdr:colOff>1529002</xdr:colOff>
      <xdr:row>4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74700" y="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101600</xdr:rowOff>
    </xdr:from>
    <xdr:to>
      <xdr:col>11</xdr:col>
      <xdr:colOff>292100</xdr:colOff>
      <xdr:row>4</xdr:row>
      <xdr:rowOff>152400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1638300"/>
          <a:ext cx="102870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304800</xdr:colOff>
      <xdr:row>5</xdr:row>
      <xdr:rowOff>12700</xdr:rowOff>
    </xdr:from>
    <xdr:to>
      <xdr:col>11</xdr:col>
      <xdr:colOff>609600</xdr:colOff>
      <xdr:row>5</xdr:row>
      <xdr:rowOff>58419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63600" y="1739900"/>
          <a:ext cx="10363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469900</xdr:colOff>
      <xdr:row>27</xdr:row>
      <xdr:rowOff>234510</xdr:rowOff>
    </xdr:from>
    <xdr:to>
      <xdr:col>2</xdr:col>
      <xdr:colOff>165100</xdr:colOff>
      <xdr:row>32</xdr:row>
      <xdr:rowOff>183463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7981510"/>
          <a:ext cx="2463800" cy="115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203200</xdr:colOff>
      <xdr:row>0</xdr:row>
      <xdr:rowOff>342900</xdr:rowOff>
    </xdr:from>
    <xdr:to>
      <xdr:col>14</xdr:col>
      <xdr:colOff>203200</xdr:colOff>
      <xdr:row>8</xdr:row>
      <xdr:rowOff>292100</xdr:rowOff>
    </xdr:to>
    <xdr:pic>
      <xdr:nvPicPr>
        <xdr:cNvPr id="14" name="13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226800" y="342900"/>
          <a:ext cx="1625600" cy="21844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13</xdr:row>
      <xdr:rowOff>38100</xdr:rowOff>
    </xdr:from>
    <xdr:to>
      <xdr:col>13</xdr:col>
      <xdr:colOff>406400</xdr:colOff>
      <xdr:row>33</xdr:row>
      <xdr:rowOff>127000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0</xdr:rowOff>
    </xdr:from>
    <xdr:to>
      <xdr:col>1</xdr:col>
      <xdr:colOff>1503602</xdr:colOff>
      <xdr:row>6</xdr:row>
      <xdr:rowOff>101599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11200" y="0"/>
          <a:ext cx="1313102" cy="1689099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6</xdr:row>
      <xdr:rowOff>0</xdr:rowOff>
    </xdr:from>
    <xdr:to>
      <xdr:col>11</xdr:col>
      <xdr:colOff>127000</xdr:colOff>
      <xdr:row>6</xdr:row>
      <xdr:rowOff>45719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7000" y="1587500"/>
          <a:ext cx="104267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63500</xdr:colOff>
      <xdr:row>6</xdr:row>
      <xdr:rowOff>114300</xdr:rowOff>
    </xdr:from>
    <xdr:to>
      <xdr:col>11</xdr:col>
      <xdr:colOff>723900</xdr:colOff>
      <xdr:row>6</xdr:row>
      <xdr:rowOff>160019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84200" y="1701800"/>
          <a:ext cx="105664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393700</xdr:colOff>
      <xdr:row>25</xdr:row>
      <xdr:rowOff>101600</xdr:rowOff>
    </xdr:from>
    <xdr:to>
      <xdr:col>2</xdr:col>
      <xdr:colOff>685800</xdr:colOff>
      <xdr:row>31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388100"/>
          <a:ext cx="29083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368300</xdr:colOff>
      <xdr:row>1</xdr:row>
      <xdr:rowOff>50800</xdr:rowOff>
    </xdr:from>
    <xdr:to>
      <xdr:col>13</xdr:col>
      <xdr:colOff>292100</xdr:colOff>
      <xdr:row>10</xdr:row>
      <xdr:rowOff>114300</xdr:rowOff>
    </xdr:to>
    <xdr:pic>
      <xdr:nvPicPr>
        <xdr:cNvPr id="9" name="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795000" y="393700"/>
          <a:ext cx="1549400" cy="20701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14</xdr:row>
      <xdr:rowOff>177800</xdr:rowOff>
    </xdr:from>
    <xdr:to>
      <xdr:col>13</xdr:col>
      <xdr:colOff>647700</xdr:colOff>
      <xdr:row>35</xdr:row>
      <xdr:rowOff>177800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86264</xdr:colOff>
      <xdr:row>0</xdr:row>
      <xdr:rowOff>0</xdr:rowOff>
    </xdr:from>
    <xdr:to>
      <xdr:col>1</xdr:col>
      <xdr:colOff>1402002</xdr:colOff>
      <xdr:row>7</xdr:row>
      <xdr:rowOff>101599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4264" y="0"/>
          <a:ext cx="1315738" cy="1676399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7</xdr:row>
      <xdr:rowOff>38100</xdr:rowOff>
    </xdr:from>
    <xdr:to>
      <xdr:col>11</xdr:col>
      <xdr:colOff>25400</xdr:colOff>
      <xdr:row>7</xdr:row>
      <xdr:rowOff>83819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39700" y="1612900"/>
          <a:ext cx="102997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165100</xdr:colOff>
      <xdr:row>7</xdr:row>
      <xdr:rowOff>165100</xdr:rowOff>
    </xdr:from>
    <xdr:to>
      <xdr:col>11</xdr:col>
      <xdr:colOff>457200</xdr:colOff>
      <xdr:row>8</xdr:row>
      <xdr:rowOff>20319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73100" y="1739900"/>
          <a:ext cx="101981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28</xdr:row>
      <xdr:rowOff>173324</xdr:rowOff>
    </xdr:from>
    <xdr:to>
      <xdr:col>2</xdr:col>
      <xdr:colOff>114300</xdr:colOff>
      <xdr:row>34</xdr:row>
      <xdr:rowOff>133131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6815424"/>
          <a:ext cx="2692400" cy="110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609600</xdr:colOff>
      <xdr:row>1</xdr:row>
      <xdr:rowOff>292100</xdr:rowOff>
    </xdr:from>
    <xdr:to>
      <xdr:col>13</xdr:col>
      <xdr:colOff>571500</xdr:colOff>
      <xdr:row>11</xdr:row>
      <xdr:rowOff>152400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11023600" y="482600"/>
          <a:ext cx="1587500" cy="2006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821970</xdr:colOff>
      <xdr:row>4</xdr:row>
      <xdr:rowOff>209550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23850" y="0"/>
          <a:ext cx="1050570" cy="1285875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</xdr:row>
      <xdr:rowOff>163831</xdr:rowOff>
    </xdr:from>
    <xdr:to>
      <xdr:col>6</xdr:col>
      <xdr:colOff>514351</xdr:colOff>
      <xdr:row>4</xdr:row>
      <xdr:rowOff>209550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04800" y="1240156"/>
          <a:ext cx="713422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304799</xdr:colOff>
      <xdr:row>4</xdr:row>
      <xdr:rowOff>266700</xdr:rowOff>
    </xdr:from>
    <xdr:to>
      <xdr:col>6</xdr:col>
      <xdr:colOff>795756</xdr:colOff>
      <xdr:row>5</xdr:row>
      <xdr:rowOff>26669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857249" y="1343025"/>
          <a:ext cx="6863182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190502</xdr:colOff>
      <xdr:row>38</xdr:row>
      <xdr:rowOff>142875</xdr:rowOff>
    </xdr:from>
    <xdr:to>
      <xdr:col>2</xdr:col>
      <xdr:colOff>638175</xdr:colOff>
      <xdr:row>41</xdr:row>
      <xdr:rowOff>166138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7" y="11696700"/>
          <a:ext cx="2000248" cy="89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876300</xdr:colOff>
      <xdr:row>0</xdr:row>
      <xdr:rowOff>333375</xdr:rowOff>
    </xdr:from>
    <xdr:to>
      <xdr:col>8</xdr:col>
      <xdr:colOff>161925</xdr:colOff>
      <xdr:row>7</xdr:row>
      <xdr:rowOff>152399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7800975" y="333375"/>
          <a:ext cx="1171575" cy="150494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43</xdr:row>
      <xdr:rowOff>361950</xdr:rowOff>
    </xdr:from>
    <xdr:to>
      <xdr:col>7</xdr:col>
      <xdr:colOff>209551</xdr:colOff>
      <xdr:row>54</xdr:row>
      <xdr:rowOff>276225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351564</xdr:colOff>
      <xdr:row>0</xdr:row>
      <xdr:rowOff>0</xdr:rowOff>
    </xdr:from>
    <xdr:to>
      <xdr:col>1</xdr:col>
      <xdr:colOff>943661</xdr:colOff>
      <xdr:row>4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51564" y="0"/>
          <a:ext cx="992147" cy="1171575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78106</xdr:rowOff>
    </xdr:from>
    <xdr:to>
      <xdr:col>6</xdr:col>
      <xdr:colOff>44725</xdr:colOff>
      <xdr:row>4</xdr:row>
      <xdr:rowOff>125730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1173481"/>
          <a:ext cx="6797949" cy="47624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4</xdr:row>
      <xdr:rowOff>161924</xdr:rowOff>
    </xdr:from>
    <xdr:to>
      <xdr:col>6</xdr:col>
      <xdr:colOff>323850</xdr:colOff>
      <xdr:row>5</xdr:row>
      <xdr:rowOff>47624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3400" y="1257299"/>
          <a:ext cx="6924675" cy="47625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219076</xdr:colOff>
      <xdr:row>37</xdr:row>
      <xdr:rowOff>101004</xdr:rowOff>
    </xdr:from>
    <xdr:to>
      <xdr:col>4</xdr:col>
      <xdr:colOff>828675</xdr:colOff>
      <xdr:row>39</xdr:row>
      <xdr:rowOff>88969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6" y="10997604"/>
          <a:ext cx="1847849" cy="692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981075</xdr:colOff>
      <xdr:row>80</xdr:row>
      <xdr:rowOff>47625</xdr:rowOff>
    </xdr:from>
    <xdr:to>
      <xdr:col>4</xdr:col>
      <xdr:colOff>723900</xdr:colOff>
      <xdr:row>84</xdr:row>
      <xdr:rowOff>107004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2888575"/>
          <a:ext cx="203835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390525</xdr:colOff>
      <xdr:row>0</xdr:row>
      <xdr:rowOff>0</xdr:rowOff>
    </xdr:from>
    <xdr:to>
      <xdr:col>7</xdr:col>
      <xdr:colOff>419100</xdr:colOff>
      <xdr:row>6</xdr:row>
      <xdr:rowOff>95250</xdr:rowOff>
    </xdr:to>
    <xdr:pic>
      <xdr:nvPicPr>
        <xdr:cNvPr id="16" name="1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7629525" y="0"/>
          <a:ext cx="1133475" cy="15144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14</xdr:row>
      <xdr:rowOff>85723</xdr:rowOff>
    </xdr:from>
    <xdr:to>
      <xdr:col>8</xdr:col>
      <xdr:colOff>723900</xdr:colOff>
      <xdr:row>30</xdr:row>
      <xdr:rowOff>200024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276226</xdr:colOff>
      <xdr:row>41</xdr:row>
      <xdr:rowOff>95250</xdr:rowOff>
    </xdr:from>
    <xdr:to>
      <xdr:col>8</xdr:col>
      <xdr:colOff>504826</xdr:colOff>
      <xdr:row>61</xdr:row>
      <xdr:rowOff>476251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146480</xdr:colOff>
      <xdr:row>0</xdr:row>
      <xdr:rowOff>152400</xdr:rowOff>
    </xdr:from>
    <xdr:to>
      <xdr:col>1</xdr:col>
      <xdr:colOff>1130561</xdr:colOff>
      <xdr:row>4</xdr:row>
      <xdr:rowOff>133350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27455" y="152400"/>
          <a:ext cx="984081" cy="116205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5</xdr:row>
      <xdr:rowOff>20956</xdr:rowOff>
    </xdr:from>
    <xdr:to>
      <xdr:col>6</xdr:col>
      <xdr:colOff>781050</xdr:colOff>
      <xdr:row>5</xdr:row>
      <xdr:rowOff>66675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419100" y="136398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619124</xdr:colOff>
      <xdr:row>5</xdr:row>
      <xdr:rowOff>104775</xdr:rowOff>
    </xdr:from>
    <xdr:to>
      <xdr:col>7</xdr:col>
      <xdr:colOff>200024</xdr:colOff>
      <xdr:row>5</xdr:row>
      <xdr:rowOff>150495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00099" y="14478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171449</xdr:colOff>
      <xdr:row>71</xdr:row>
      <xdr:rowOff>266700</xdr:rowOff>
    </xdr:from>
    <xdr:to>
      <xdr:col>8</xdr:col>
      <xdr:colOff>304799</xdr:colOff>
      <xdr:row>75</xdr:row>
      <xdr:rowOff>110586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4" y="21717000"/>
          <a:ext cx="2047875" cy="76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247650</xdr:colOff>
      <xdr:row>32</xdr:row>
      <xdr:rowOff>247650</xdr:rowOff>
    </xdr:from>
    <xdr:to>
      <xdr:col>8</xdr:col>
      <xdr:colOff>390525</xdr:colOff>
      <xdr:row>35</xdr:row>
      <xdr:rowOff>11754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477500"/>
          <a:ext cx="20574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1</xdr:row>
      <xdr:rowOff>9524</xdr:rowOff>
    </xdr:from>
    <xdr:to>
      <xdr:col>8</xdr:col>
      <xdr:colOff>647701</xdr:colOff>
      <xdr:row>6</xdr:row>
      <xdr:rowOff>142874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8277226" y="171449"/>
          <a:ext cx="1162050" cy="14763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1</xdr:col>
      <xdr:colOff>866775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09550" y="85725"/>
          <a:ext cx="990600" cy="12382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47625</xdr:rowOff>
    </xdr:from>
    <xdr:to>
      <xdr:col>2</xdr:col>
      <xdr:colOff>2181225</xdr:colOff>
      <xdr:row>3</xdr:row>
      <xdr:rowOff>93344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5725" y="1295400"/>
          <a:ext cx="65341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142874</xdr:colOff>
      <xdr:row>3</xdr:row>
      <xdr:rowOff>121919</xdr:rowOff>
    </xdr:from>
    <xdr:to>
      <xdr:col>2</xdr:col>
      <xdr:colOff>2486025</xdr:colOff>
      <xdr:row>3</xdr:row>
      <xdr:rowOff>167638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76249" y="1369694"/>
          <a:ext cx="64484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2752725</xdr:colOff>
      <xdr:row>40</xdr:row>
      <xdr:rowOff>238126</xdr:rowOff>
    </xdr:from>
    <xdr:to>
      <xdr:col>2</xdr:col>
      <xdr:colOff>533400</xdr:colOff>
      <xdr:row>43</xdr:row>
      <xdr:rowOff>30805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0915651"/>
          <a:ext cx="1885950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2419350</xdr:colOff>
      <xdr:row>0</xdr:row>
      <xdr:rowOff>85724</xdr:rowOff>
    </xdr:from>
    <xdr:to>
      <xdr:col>3</xdr:col>
      <xdr:colOff>733425</xdr:colOff>
      <xdr:row>9</xdr:row>
      <xdr:rowOff>28574</xdr:rowOff>
    </xdr:to>
    <xdr:pic>
      <xdr:nvPicPr>
        <xdr:cNvPr id="6" name="5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6858000" y="85724"/>
          <a:ext cx="1285875" cy="16287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</xdr:col>
      <xdr:colOff>203199</xdr:colOff>
      <xdr:row>1</xdr:row>
      <xdr:rowOff>114300</xdr:rowOff>
    </xdr:from>
    <xdr:to>
      <xdr:col>1</xdr:col>
      <xdr:colOff>1407758</xdr:colOff>
      <xdr:row>5</xdr:row>
      <xdr:rowOff>127000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698499" y="304800"/>
          <a:ext cx="1204559" cy="1524000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5</xdr:row>
      <xdr:rowOff>127000</xdr:rowOff>
    </xdr:from>
    <xdr:to>
      <xdr:col>11</xdr:col>
      <xdr:colOff>510776</xdr:colOff>
      <xdr:row>5</xdr:row>
      <xdr:rowOff>172719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44500" y="1828800"/>
          <a:ext cx="99849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482598</xdr:colOff>
      <xdr:row>6</xdr:row>
      <xdr:rowOff>61594</xdr:rowOff>
    </xdr:from>
    <xdr:to>
      <xdr:col>12</xdr:col>
      <xdr:colOff>126999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977898" y="1953894"/>
          <a:ext cx="98679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469900</xdr:colOff>
      <xdr:row>28</xdr:row>
      <xdr:rowOff>12700</xdr:rowOff>
    </xdr:from>
    <xdr:to>
      <xdr:col>2</xdr:col>
      <xdr:colOff>533400</xdr:colOff>
      <xdr:row>33</xdr:row>
      <xdr:rowOff>49698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7404100"/>
          <a:ext cx="24765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</xdr:colOff>
      <xdr:row>38</xdr:row>
      <xdr:rowOff>73361</xdr:rowOff>
    </xdr:from>
    <xdr:to>
      <xdr:col>1</xdr:col>
      <xdr:colOff>1384300</xdr:colOff>
      <xdr:row>46</xdr:row>
      <xdr:rowOff>139019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33399" y="9293561"/>
          <a:ext cx="1346201" cy="1589658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46</xdr:row>
      <xdr:rowOff>100919</xdr:rowOff>
    </xdr:from>
    <xdr:to>
      <xdr:col>11</xdr:col>
      <xdr:colOff>218676</xdr:colOff>
      <xdr:row>46</xdr:row>
      <xdr:rowOff>146638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152400" y="10845119"/>
          <a:ext cx="99087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46</xdr:row>
      <xdr:rowOff>175213</xdr:rowOff>
    </xdr:from>
    <xdr:to>
      <xdr:col>11</xdr:col>
      <xdr:colOff>596899</xdr:colOff>
      <xdr:row>47</xdr:row>
      <xdr:rowOff>37419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647698" y="10919413"/>
          <a:ext cx="97917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546100</xdr:colOff>
      <xdr:row>68</xdr:row>
      <xdr:rowOff>177800</xdr:rowOff>
    </xdr:from>
    <xdr:to>
      <xdr:col>13</xdr:col>
      <xdr:colOff>660400</xdr:colOff>
      <xdr:row>73</xdr:row>
      <xdr:rowOff>152400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800" y="15633700"/>
          <a:ext cx="25527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241300</xdr:colOff>
      <xdr:row>1</xdr:row>
      <xdr:rowOff>0</xdr:rowOff>
    </xdr:from>
    <xdr:to>
      <xdr:col>14</xdr:col>
      <xdr:colOff>88900</xdr:colOff>
      <xdr:row>7</xdr:row>
      <xdr:rowOff>25400</xdr:rowOff>
    </xdr:to>
    <xdr:pic>
      <xdr:nvPicPr>
        <xdr:cNvPr id="19" name="18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960100" y="190500"/>
          <a:ext cx="1447800" cy="19177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40</xdr:row>
      <xdr:rowOff>88900</xdr:rowOff>
    </xdr:from>
    <xdr:to>
      <xdr:col>13</xdr:col>
      <xdr:colOff>762000</xdr:colOff>
      <xdr:row>50</xdr:row>
      <xdr:rowOff>203200</xdr:rowOff>
    </xdr:to>
    <xdr:pic>
      <xdr:nvPicPr>
        <xdr:cNvPr id="20" name="1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541000" y="9880600"/>
          <a:ext cx="1524000" cy="20701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2</xdr:col>
      <xdr:colOff>808767</xdr:colOff>
      <xdr:row>6</xdr:row>
      <xdr:rowOff>6785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342900" y="85725"/>
          <a:ext cx="884967" cy="1045010"/>
        </a:xfrm>
        <a:prstGeom prst="rect">
          <a:avLst/>
        </a:prstGeom>
      </xdr:spPr>
    </xdr:pic>
    <xdr:clientData/>
  </xdr:twoCellAnchor>
  <xdr:twoCellAnchor>
    <xdr:from>
      <xdr:col>2</xdr:col>
      <xdr:colOff>2250</xdr:colOff>
      <xdr:row>7</xdr:row>
      <xdr:rowOff>19049</xdr:rowOff>
    </xdr:from>
    <xdr:to>
      <xdr:col>3</xdr:col>
      <xdr:colOff>600075</xdr:colOff>
      <xdr:row>7</xdr:row>
      <xdr:rowOff>66674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564225" y="1142999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514350</xdr:colOff>
      <xdr:row>7</xdr:row>
      <xdr:rowOff>114295</xdr:rowOff>
    </xdr:from>
    <xdr:to>
      <xdr:col>3</xdr:col>
      <xdr:colOff>962025</xdr:colOff>
      <xdr:row>7</xdr:row>
      <xdr:rowOff>160014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1076325" y="123824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1981201</xdr:colOff>
      <xdr:row>40</xdr:row>
      <xdr:rowOff>85725</xdr:rowOff>
    </xdr:from>
    <xdr:to>
      <xdr:col>2</xdr:col>
      <xdr:colOff>3733800</xdr:colOff>
      <xdr:row>45</xdr:row>
      <xdr:rowOff>70393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1" y="7677150"/>
          <a:ext cx="1752599" cy="794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876301</xdr:colOff>
      <xdr:row>1</xdr:row>
      <xdr:rowOff>9525</xdr:rowOff>
    </xdr:from>
    <xdr:to>
      <xdr:col>4</xdr:col>
      <xdr:colOff>819150</xdr:colOff>
      <xdr:row>9</xdr:row>
      <xdr:rowOff>9525</xdr:rowOff>
    </xdr:to>
    <xdr:pic>
      <xdr:nvPicPr>
        <xdr:cNvPr id="10" name="9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5580" t="20595" r="26330" b="21052"/>
        <a:stretch>
          <a:fillRect/>
        </a:stretch>
      </xdr:blipFill>
      <xdr:spPr bwMode="auto">
        <a:xfrm>
          <a:off x="5734051" y="171450"/>
          <a:ext cx="1028699" cy="12954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14</xdr:row>
      <xdr:rowOff>190500</xdr:rowOff>
    </xdr:from>
    <xdr:to>
      <xdr:col>13</xdr:col>
      <xdr:colOff>152400</xdr:colOff>
      <xdr:row>27</xdr:row>
      <xdr:rowOff>50800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24</xdr:row>
      <xdr:rowOff>304875</xdr:rowOff>
    </xdr:from>
    <xdr:to>
      <xdr:col>1</xdr:col>
      <xdr:colOff>647700</xdr:colOff>
      <xdr:row>28</xdr:row>
      <xdr:rowOff>131430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91475"/>
          <a:ext cx="23876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241299</xdr:colOff>
      <xdr:row>0</xdr:row>
      <xdr:rowOff>101600</xdr:rowOff>
    </xdr:from>
    <xdr:to>
      <xdr:col>0</xdr:col>
      <xdr:colOff>1542652</xdr:colOff>
      <xdr:row>8</xdr:row>
      <xdr:rowOff>114300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241299" y="101600"/>
          <a:ext cx="1301353" cy="1536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151719</xdr:rowOff>
    </xdr:from>
    <xdr:to>
      <xdr:col>10</xdr:col>
      <xdr:colOff>129776</xdr:colOff>
      <xdr:row>8</xdr:row>
      <xdr:rowOff>197438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0" y="1675719"/>
          <a:ext cx="98960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355598</xdr:colOff>
      <xdr:row>8</xdr:row>
      <xdr:rowOff>251413</xdr:rowOff>
    </xdr:from>
    <xdr:to>
      <xdr:col>10</xdr:col>
      <xdr:colOff>368299</xdr:colOff>
      <xdr:row>8</xdr:row>
      <xdr:rowOff>304119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355598" y="1775413"/>
          <a:ext cx="97790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673100</xdr:colOff>
      <xdr:row>2</xdr:row>
      <xdr:rowOff>165100</xdr:rowOff>
    </xdr:from>
    <xdr:to>
      <xdr:col>12</xdr:col>
      <xdr:colOff>508000</xdr:colOff>
      <xdr:row>11</xdr:row>
      <xdr:rowOff>406400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439400" y="546100"/>
          <a:ext cx="1460500" cy="21463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13</xdr:row>
      <xdr:rowOff>152400</xdr:rowOff>
    </xdr:from>
    <xdr:to>
      <xdr:col>13</xdr:col>
      <xdr:colOff>279400</xdr:colOff>
      <xdr:row>28</xdr:row>
      <xdr:rowOff>12700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2</xdr:row>
      <xdr:rowOff>134709</xdr:rowOff>
    </xdr:from>
    <xdr:to>
      <xdr:col>1</xdr:col>
      <xdr:colOff>1181099</xdr:colOff>
      <xdr:row>9</xdr:row>
      <xdr:rowOff>25400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82600" y="515709"/>
          <a:ext cx="1117599" cy="1414691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9</xdr:row>
      <xdr:rowOff>50119</xdr:rowOff>
    </xdr:from>
    <xdr:to>
      <xdr:col>11</xdr:col>
      <xdr:colOff>383776</xdr:colOff>
      <xdr:row>9</xdr:row>
      <xdr:rowOff>95838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66700" y="1955119"/>
          <a:ext cx="99087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330198</xdr:colOff>
      <xdr:row>9</xdr:row>
      <xdr:rowOff>162513</xdr:rowOff>
    </xdr:from>
    <xdr:to>
      <xdr:col>11</xdr:col>
      <xdr:colOff>749299</xdr:colOff>
      <xdr:row>10</xdr:row>
      <xdr:rowOff>24719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49298" y="2067513"/>
          <a:ext cx="97917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152400</xdr:colOff>
      <xdr:row>24</xdr:row>
      <xdr:rowOff>63500</xdr:rowOff>
    </xdr:from>
    <xdr:to>
      <xdr:col>2</xdr:col>
      <xdr:colOff>431800</xdr:colOff>
      <xdr:row>26</xdr:row>
      <xdr:rowOff>258430</xdr:rowOff>
    </xdr:to>
    <xdr:pic>
      <xdr:nvPicPr>
        <xdr:cNvPr id="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302500"/>
          <a:ext cx="2400300" cy="98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3</xdr:row>
      <xdr:rowOff>165100</xdr:rowOff>
    </xdr:from>
    <xdr:to>
      <xdr:col>14</xdr:col>
      <xdr:colOff>38100</xdr:colOff>
      <xdr:row>12</xdr:row>
      <xdr:rowOff>63500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0477500" y="736600"/>
          <a:ext cx="1587500" cy="20701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56888</xdr:colOff>
      <xdr:row>0</xdr:row>
      <xdr:rowOff>247650</xdr:rowOff>
    </xdr:from>
    <xdr:to>
      <xdr:col>2</xdr:col>
      <xdr:colOff>1024838</xdr:colOff>
      <xdr:row>6</xdr:row>
      <xdr:rowOff>28575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0788" y="247650"/>
          <a:ext cx="967950" cy="1143000"/>
        </a:xfrm>
        <a:prstGeom prst="rect">
          <a:avLst/>
        </a:prstGeom>
      </xdr:spPr>
    </xdr:pic>
    <xdr:clientData/>
  </xdr:twoCellAnchor>
  <xdr:twoCellAnchor>
    <xdr:from>
      <xdr:col>1</xdr:col>
      <xdr:colOff>266702</xdr:colOff>
      <xdr:row>6</xdr:row>
      <xdr:rowOff>81282</xdr:rowOff>
    </xdr:from>
    <xdr:to>
      <xdr:col>8</xdr:col>
      <xdr:colOff>848291</xdr:colOff>
      <xdr:row>6</xdr:row>
      <xdr:rowOff>127001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V="1">
          <a:off x="628652" y="1443357"/>
          <a:ext cx="910646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336549</xdr:colOff>
      <xdr:row>7</xdr:row>
      <xdr:rowOff>9526</xdr:rowOff>
    </xdr:from>
    <xdr:to>
      <xdr:col>9</xdr:col>
      <xdr:colOff>209550</xdr:colOff>
      <xdr:row>7</xdr:row>
      <xdr:rowOff>55245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1060449" y="1533526"/>
          <a:ext cx="89979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47625</xdr:colOff>
      <xdr:row>31</xdr:row>
      <xdr:rowOff>21472</xdr:rowOff>
    </xdr:from>
    <xdr:to>
      <xdr:col>3</xdr:col>
      <xdr:colOff>76200</xdr:colOff>
      <xdr:row>36</xdr:row>
      <xdr:rowOff>26655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41297"/>
          <a:ext cx="16764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352426</xdr:colOff>
      <xdr:row>0</xdr:row>
      <xdr:rowOff>285750</xdr:rowOff>
    </xdr:from>
    <xdr:to>
      <xdr:col>10</xdr:col>
      <xdr:colOff>400050</xdr:colOff>
      <xdr:row>9</xdr:row>
      <xdr:rowOff>0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9077326" y="285750"/>
          <a:ext cx="1133474" cy="15621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790575</xdr:colOff>
      <xdr:row>19</xdr:row>
      <xdr:rowOff>152401</xdr:rowOff>
    </xdr:from>
    <xdr:to>
      <xdr:col>10</xdr:col>
      <xdr:colOff>457200</xdr:colOff>
      <xdr:row>37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51EBB4-95E8-4880-99B5-687AC9507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10</xdr:row>
      <xdr:rowOff>180974</xdr:rowOff>
    </xdr:from>
    <xdr:to>
      <xdr:col>17</xdr:col>
      <xdr:colOff>219075</xdr:colOff>
      <xdr:row>22</xdr:row>
      <xdr:rowOff>19049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1</xdr:row>
      <xdr:rowOff>163854</xdr:rowOff>
    </xdr:from>
    <xdr:to>
      <xdr:col>1</xdr:col>
      <xdr:colOff>1133475</xdr:colOff>
      <xdr:row>4</xdr:row>
      <xdr:rowOff>19051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628650" y="230529"/>
          <a:ext cx="952500" cy="1122022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4</xdr:row>
      <xdr:rowOff>85726</xdr:rowOff>
    </xdr:from>
    <xdr:to>
      <xdr:col>14</xdr:col>
      <xdr:colOff>19049</xdr:colOff>
      <xdr:row>4</xdr:row>
      <xdr:rowOff>131445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457199" y="1419226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352425</xdr:colOff>
      <xdr:row>25</xdr:row>
      <xdr:rowOff>76199</xdr:rowOff>
    </xdr:from>
    <xdr:to>
      <xdr:col>4</xdr:col>
      <xdr:colOff>450919</xdr:colOff>
      <xdr:row>30</xdr:row>
      <xdr:rowOff>17129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162674"/>
          <a:ext cx="1774894" cy="750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314325</xdr:colOff>
      <xdr:row>1</xdr:row>
      <xdr:rowOff>247650</xdr:rowOff>
    </xdr:from>
    <xdr:to>
      <xdr:col>17</xdr:col>
      <xdr:colOff>209550</xdr:colOff>
      <xdr:row>6</xdr:row>
      <xdr:rowOff>76201</xdr:rowOff>
    </xdr:to>
    <xdr:pic>
      <xdr:nvPicPr>
        <xdr:cNvPr id="7" name="6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48550" y="314325"/>
          <a:ext cx="1095375" cy="1647826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1622</xdr:rowOff>
    </xdr:from>
    <xdr:to>
      <xdr:col>1</xdr:col>
      <xdr:colOff>1228725</xdr:colOff>
      <xdr:row>4</xdr:row>
      <xdr:rowOff>84606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447675" y="163547"/>
          <a:ext cx="1038225" cy="1225984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4</xdr:row>
      <xdr:rowOff>104775</xdr:rowOff>
    </xdr:from>
    <xdr:to>
      <xdr:col>12</xdr:col>
      <xdr:colOff>17818</xdr:colOff>
      <xdr:row>4</xdr:row>
      <xdr:rowOff>150494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419100" y="1409700"/>
          <a:ext cx="744731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352425</xdr:colOff>
      <xdr:row>5</xdr:row>
      <xdr:rowOff>36191</xdr:rowOff>
    </xdr:from>
    <xdr:to>
      <xdr:col>12</xdr:col>
      <xdr:colOff>171450</xdr:colOff>
      <xdr:row>5</xdr:row>
      <xdr:rowOff>81910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609600" y="1503041"/>
          <a:ext cx="741045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333375</xdr:colOff>
      <xdr:row>23</xdr:row>
      <xdr:rowOff>47625</xdr:rowOff>
    </xdr:from>
    <xdr:to>
      <xdr:col>2</xdr:col>
      <xdr:colOff>500322</xdr:colOff>
      <xdr:row>31</xdr:row>
      <xdr:rowOff>4794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029200"/>
          <a:ext cx="1738572" cy="72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171450</xdr:colOff>
      <xdr:row>9</xdr:row>
      <xdr:rowOff>200026</xdr:rowOff>
    </xdr:from>
    <xdr:to>
      <xdr:col>13</xdr:col>
      <xdr:colOff>714375</xdr:colOff>
      <xdr:row>28</xdr:row>
      <xdr:rowOff>133351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295274</xdr:colOff>
      <xdr:row>0</xdr:row>
      <xdr:rowOff>95251</xdr:rowOff>
    </xdr:from>
    <xdr:to>
      <xdr:col>13</xdr:col>
      <xdr:colOff>695324</xdr:colOff>
      <xdr:row>7</xdr:row>
      <xdr:rowOff>9526</xdr:rowOff>
    </xdr:to>
    <xdr:pic>
      <xdr:nvPicPr>
        <xdr:cNvPr id="11" name="10 Imagen" descr="C:\Users\Ssalasg\Downloads\WhatsApp Image 2022-02-09 at 7.02.46 PM.jpe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239124" y="95251"/>
          <a:ext cx="1209675" cy="17145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0" dataDxfId="128" headerRowBorderDxfId="129" tableBorderDxfId="127" totalsRowBorderDxfId="126">
  <tableColumns count="3">
    <tableColumn id="1" xr3:uid="{00000000-0010-0000-0000-000001000000}" name="CONCEPTO" dataDxfId="125"/>
    <tableColumn id="2" xr3:uid="{00000000-0010-0000-0000-000002000000}" name="DIC /23" dataDxfId="124"/>
    <tableColumn id="3" xr3:uid="{00000000-0010-0000-0000-000003000000}" name="DIC/24" dataDxfId="12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2" dataDxfId="120" headerRowBorderDxfId="121" tableBorderDxfId="119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8" dataCellStyle="Normal 2"/>
    <tableColumn id="2" xr3:uid="{00000000-0010-0000-0100-000002000000}" name="DIC /23" dataDxfId="117" dataCellStyle="Normal 2"/>
    <tableColumn id="3" xr3:uid="{00000000-0010-0000-0100-000003000000}" name="DIC/24" dataDxfId="116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5" dataDxfId="113" headerRowBorderDxfId="114" tableBorderDxfId="112">
  <tableColumns count="3">
    <tableColumn id="1" xr3:uid="{00000000-0010-0000-0200-000001000000}" name="CONCEPTO" dataDxfId="111" dataCellStyle="Normal 2"/>
    <tableColumn id="2" xr3:uid="{00000000-0010-0000-0200-000002000000}" name="DIC /23" dataDxfId="110" dataCellStyle="Normal 2"/>
    <tableColumn id="3" xr3:uid="{00000000-0010-0000-0200-000003000000}" name="DIC/24" dataDxfId="109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8" dataDxfId="106" headerRowBorderDxfId="107" tableBorderDxfId="105">
  <tableColumns count="3">
    <tableColumn id="1" xr3:uid="{00000000-0010-0000-0300-000001000000}" name="CONCEPTO" dataDxfId="104" dataCellStyle="Normal 2"/>
    <tableColumn id="2" xr3:uid="{00000000-0010-0000-0300-000002000000}" name="DIC /23" dataDxfId="103" dataCellStyle="Normal 2"/>
    <tableColumn id="3" xr3:uid="{00000000-0010-0000-0300-000003000000}" name="DIC/24" dataDxfId="102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1" dataDxfId="99" headerRowBorderDxfId="100" tableBorderDxfId="98" headerRowCellStyle="Normal 2">
  <tableColumns count="6">
    <tableColumn id="1" xr3:uid="{00000000-0010-0000-0400-000001000000}" name="EDAD" dataDxfId="97"/>
    <tableColumn id="2" xr3:uid="{00000000-0010-0000-0400-000002000000}" name="CHOQUES" dataDxfId="96"/>
    <tableColumn id="3" xr3:uid="{00000000-0010-0000-0400-000003000000}" name="ATROPELLOS" dataDxfId="95"/>
    <tableColumn id="4" xr3:uid="{00000000-0010-0000-0400-000004000000}" name="VOLCADURAS" dataDxfId="94"/>
    <tableColumn id="5" xr3:uid="{00000000-0010-0000-0400-000005000000}" name="CAIDA DE PERSONA" dataDxfId="93"/>
    <tableColumn id="6" xr3:uid="{00000000-0010-0000-0400-000006000000}" name="COMPUTO" dataDxfId="9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1" dataDxfId="89" headerRowBorderDxfId="90" tableBorderDxfId="88" headerRowCellStyle="Normal 2" dataCellStyle="Normal 2">
  <tableColumns count="6">
    <tableColumn id="1" xr3:uid="{00000000-0010-0000-0500-000001000000}" name="HORA" dataDxfId="87"/>
    <tableColumn id="2" xr3:uid="{00000000-0010-0000-0500-000002000000}" name="CHOQUES" dataDxfId="86" dataCellStyle="Normal 2"/>
    <tableColumn id="3" xr3:uid="{00000000-0010-0000-0500-000003000000}" name="ATROPELLOS" dataDxfId="85" dataCellStyle="Normal 2"/>
    <tableColumn id="4" xr3:uid="{00000000-0010-0000-0500-000004000000}" name="VOLCADURAS" dataDxfId="84" dataCellStyle="Normal 2"/>
    <tableColumn id="5" xr3:uid="{00000000-0010-0000-0500-000005000000}" name="CAIDA DE PERSONA" dataDxfId="83" dataCellStyle="Normal 2"/>
    <tableColumn id="6" xr3:uid="{00000000-0010-0000-0500-000006000000}" name="COMPUTO" dataDxfId="82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1" dataDxfId="79" headerRowBorderDxfId="80" tableBorderDxfId="78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7"/>
    <tableColumn id="2" xr3:uid="{00000000-0010-0000-0600-000002000000}" name="ESTADO  DE EBRIEDAD" dataDxfId="76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1:C59" totalsRowShown="0" headerRowDxfId="75" dataDxfId="73" headerRowBorderDxfId="74" tableBorderDxfId="72" totalsRowBorderDxfId="71" headerRowCellStyle="Normal 2" dataCellStyle="Normal 2">
  <sortState xmlns:xlrd2="http://schemas.microsoft.com/office/spreadsheetml/2017/richdata2" ref="B44:C61">
    <sortCondition ref="B44:B61"/>
  </sortState>
  <tableColumns count="2">
    <tableColumn id="1" xr3:uid="{00000000-0010-0000-0700-000001000000}" name="EDAD" dataDxfId="70"/>
    <tableColumn id="2" xr3:uid="{00000000-0010-0000-0700-000002000000}" name="ESTADO  DE EBRIEDAD" dataDxfId="69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4:C66" totalsRowShown="0" headerRowDxfId="68" dataDxfId="66" headerRowBorderDxfId="67" tableBorderDxfId="65" totalsRowBorderDxfId="64" headerRowCellStyle="Normal 2">
  <autoFilter ref="B64:C66" xr:uid="{00000000-0009-0000-0100-000016000000}"/>
  <tableColumns count="2">
    <tableColumn id="1" xr3:uid="{00000000-0010-0000-0800-000001000000}" name="GENERO " dataDxfId="63" dataCellStyle="Normal 2"/>
    <tableColumn id="2" xr3:uid="{00000000-0010-0000-0800-000002000000}" name="E.E." dataDxfId="62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1" dataDxfId="59" headerRowBorderDxfId="60" tableBorderDxfId="58" headerRowCellStyle="Normal 2">
  <tableColumns count="2">
    <tableColumn id="1" xr3:uid="{00000000-0010-0000-0900-000001000000}" name="VEHICULO" dataDxfId="57" dataCellStyle="Normal 2"/>
    <tableColumn id="2" xr3:uid="{00000000-0010-0000-0900-000002000000}" name="CANTIDAD" dataDxfId="56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1:C15" totalsRowShown="0" dataDxfId="54" headerRowBorderDxfId="55" tableBorderDxfId="53">
  <tableColumns count="2">
    <tableColumn id="1" xr3:uid="{00000000-0010-0000-0A00-000001000000}" name="CONCEPTO" dataDxfId="52"/>
    <tableColumn id="2" xr3:uid="{00000000-0010-0000-0A00-000002000000}" name="Columna1" dataDxfId="51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0" totalsRowShown="0" headerRowDxfId="50" dataDxfId="48" headerRowBorderDxfId="49" tableBorderDxfId="47" totalsRowBorderDxfId="46">
  <tableColumns count="2">
    <tableColumn id="1" xr3:uid="{00000000-0010-0000-0B00-000001000000}" name="CRUCERO" dataDxfId="45"/>
    <tableColumn id="2" xr3:uid="{00000000-0010-0000-0B00-000002000000}" name="No. INCIDENTES" dataDxfId="4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C000000}" name="Tabla14" displayName="Tabla14" ref="A12:C17" totalsRowShown="0" headerRowDxfId="43" dataDxfId="41" headerRowBorderDxfId="42" tableBorderDxfId="40">
  <tableColumns count="3">
    <tableColumn id="1" xr3:uid="{00000000-0010-0000-0C00-000001000000}" name="CONCEPTO" dataDxfId="39"/>
    <tableColumn id="2" xr3:uid="{00000000-0010-0000-0C00-000002000000}" name="DIC/23" dataDxfId="38"/>
    <tableColumn id="3" xr3:uid="{00000000-0010-0000-0C00-000003000000}" name="DIC/24" dataDxfId="37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a1" displayName="Tabla1" ref="B12:D17" totalsRowShown="0" headerRowDxfId="36" dataDxfId="34" headerRowBorderDxfId="35" tableBorderDxfId="33">
  <tableColumns count="3">
    <tableColumn id="1" xr3:uid="{00000000-0010-0000-0D00-000001000000}" name="CONCEPTO" dataDxfId="32"/>
    <tableColumn id="2" xr3:uid="{00000000-0010-0000-0D00-000002000000}" name="DIC /23" dataDxfId="31"/>
    <tableColumn id="3" xr3:uid="{00000000-0010-0000-0D00-000003000000}" name="DIC/24" dataDxfId="30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1:J16" totalsRowShown="0" headerRowDxfId="29" dataDxfId="27" headerRowBorderDxfId="28" tableBorderDxfId="26">
  <tableColumns count="8">
    <tableColumn id="1" xr3:uid="{00000000-0010-0000-0E00-000001000000}" name="Columna1" dataDxfId="25"/>
    <tableColumn id="2" xr3:uid="{00000000-0010-0000-0E00-000002000000}" name="CUMPLIDOS" dataDxfId="24"/>
    <tableColumn id="4" xr3:uid="{00000000-0010-0000-0E00-000004000000}" name="TRABAJO COMUNITARIO" dataDxfId="23"/>
    <tableColumn id="5" xr3:uid="{00000000-0010-0000-0E00-000005000000}" name="PREESC. MÉDICA" dataDxfId="22"/>
    <tableColumn id="6" xr3:uid="{00000000-0010-0000-0E00-000006000000}" name="A.A." dataDxfId="21"/>
    <tableColumn id="8" xr3:uid="{00000000-0010-0000-0E00-000008000000}" name="OTROS" dataDxfId="20"/>
    <tableColumn id="7" xr3:uid="{00000000-0010-0000-0E00-000007000000}" name="ORDEN DE APRENSIÓN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0:G14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7:G22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E15+E16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showGridLines="0" view="pageLayout" topLeftCell="A19" zoomScale="75" zoomScaleNormal="75" zoomScaleSheetLayoutView="75" zoomScalePageLayoutView="75" workbookViewId="0">
      <selection activeCell="C35" sqref="C35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10" ht="21" customHeight="1">
      <c r="B1" s="2"/>
      <c r="C1" s="2"/>
      <c r="D1" s="2"/>
    </row>
    <row r="2" spans="2:10" ht="30" customHeight="1">
      <c r="B2" s="337" t="s">
        <v>160</v>
      </c>
      <c r="C2" s="346" t="s">
        <v>161</v>
      </c>
      <c r="D2" s="346"/>
      <c r="E2" s="346"/>
      <c r="F2" s="346"/>
      <c r="G2" s="346"/>
      <c r="H2" s="346"/>
      <c r="I2" s="346"/>
      <c r="J2" s="346"/>
    </row>
    <row r="3" spans="2:10" ht="34.5" customHeight="1">
      <c r="B3" s="337"/>
      <c r="C3" s="346"/>
      <c r="D3" s="346"/>
      <c r="E3" s="346"/>
      <c r="F3" s="346"/>
      <c r="G3" s="346"/>
      <c r="H3" s="346"/>
      <c r="I3" s="346"/>
      <c r="J3" s="346"/>
    </row>
    <row r="4" spans="2:10" ht="50.25" customHeight="1">
      <c r="B4" s="337"/>
      <c r="C4" s="337"/>
      <c r="D4" s="337"/>
      <c r="E4" s="337"/>
      <c r="F4" s="337"/>
      <c r="G4" s="337"/>
      <c r="H4" s="337"/>
    </row>
    <row r="5" spans="2:10" ht="4.5" customHeight="1">
      <c r="B5" s="2"/>
      <c r="C5" s="2"/>
      <c r="D5" s="2"/>
    </row>
    <row r="6" spans="2:10" hidden="1">
      <c r="B6" s="2"/>
      <c r="C6" s="2"/>
      <c r="D6" s="2"/>
    </row>
    <row r="7" spans="2:10">
      <c r="B7" s="2"/>
      <c r="C7" s="2"/>
      <c r="D7" s="2"/>
    </row>
    <row r="8" spans="2:10">
      <c r="B8" s="2"/>
      <c r="C8" s="2"/>
      <c r="D8" s="2"/>
    </row>
    <row r="9" spans="2:10" ht="5.25" customHeight="1">
      <c r="B9" s="2"/>
      <c r="C9" s="2"/>
      <c r="D9" s="73"/>
    </row>
    <row r="10" spans="2:10" ht="21" customHeight="1">
      <c r="B10" s="221" t="s">
        <v>0</v>
      </c>
      <c r="C10" s="222" t="s">
        <v>173</v>
      </c>
      <c r="D10" s="223" t="s">
        <v>175</v>
      </c>
    </row>
    <row r="11" spans="2:10" ht="30.95" customHeight="1">
      <c r="B11" s="219" t="s">
        <v>1</v>
      </c>
      <c r="C11" s="188">
        <v>276</v>
      </c>
      <c r="D11" s="174">
        <v>300</v>
      </c>
    </row>
    <row r="12" spans="2:10" ht="30.95" customHeight="1">
      <c r="B12" s="219" t="s">
        <v>2</v>
      </c>
      <c r="C12" s="188">
        <v>17</v>
      </c>
      <c r="D12" s="174">
        <v>8</v>
      </c>
    </row>
    <row r="13" spans="2:10" ht="30.95" customHeight="1">
      <c r="B13" s="219" t="s">
        <v>3</v>
      </c>
      <c r="C13" s="188">
        <v>7</v>
      </c>
      <c r="D13" s="174">
        <v>7</v>
      </c>
    </row>
    <row r="14" spans="2:10" ht="30.95" customHeight="1">
      <c r="B14" s="219" t="s">
        <v>4</v>
      </c>
      <c r="C14" s="188">
        <v>0</v>
      </c>
      <c r="D14" s="174">
        <v>0</v>
      </c>
    </row>
    <row r="15" spans="2:10" ht="12.75" customHeight="1">
      <c r="B15" s="219"/>
      <c r="C15" s="188"/>
      <c r="D15" s="174"/>
    </row>
    <row r="16" spans="2:10" ht="30.95" customHeight="1">
      <c r="B16" s="310" t="s">
        <v>5</v>
      </c>
      <c r="C16" s="311">
        <f>C11+C12+C13+C14</f>
        <v>300</v>
      </c>
      <c r="D16" s="311">
        <f>D11+D12+D13+D14</f>
        <v>315</v>
      </c>
    </row>
    <row r="17" spans="2:5" ht="12.75" customHeight="1">
      <c r="B17" s="219"/>
      <c r="C17" s="188"/>
      <c r="D17" s="174"/>
    </row>
    <row r="18" spans="2:5" ht="30.95" customHeight="1">
      <c r="B18" s="219" t="s">
        <v>6</v>
      </c>
      <c r="C18" s="188">
        <v>184</v>
      </c>
      <c r="D18" s="174">
        <v>145</v>
      </c>
    </row>
    <row r="19" spans="2:5" ht="30.95" customHeight="1">
      <c r="B19" s="220" t="s">
        <v>7</v>
      </c>
      <c r="C19" s="189">
        <v>4</v>
      </c>
      <c r="D19" s="175">
        <v>1</v>
      </c>
    </row>
    <row r="20" spans="2:5" ht="9" customHeight="1">
      <c r="E20" s="72"/>
    </row>
    <row r="21" spans="2:5">
      <c r="E21" s="72"/>
    </row>
    <row r="22" spans="2:5">
      <c r="E22" s="72"/>
    </row>
    <row r="23" spans="2:5">
      <c r="E23" s="72"/>
    </row>
  </sheetData>
  <mergeCells count="1">
    <mergeCell ref="C2:J3"/>
  </mergeCells>
  <printOptions horizontalCentered="1"/>
  <pageMargins left="0.25" right="0.25" top="0.75" bottom="0.75" header="0.3" footer="0.3"/>
  <pageSetup scale="73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showGridLines="0" view="pageLayout" topLeftCell="A19" zoomScale="75" zoomScaleNormal="50" zoomScaleSheetLayoutView="75" zoomScalePageLayoutView="75" workbookViewId="0">
      <selection activeCell="C35" sqref="C35:D35"/>
    </sheetView>
  </sheetViews>
  <sheetFormatPr baseColWidth="10" defaultRowHeight="15"/>
  <cols>
    <col min="1" max="1" width="8" style="3" customWidth="1"/>
    <col min="2" max="2" width="30.85546875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/>
    <row r="2" spans="1:17" ht="36.75" customHeight="1">
      <c r="B2" s="224" t="s">
        <v>162</v>
      </c>
      <c r="C2" s="349" t="s">
        <v>163</v>
      </c>
      <c r="D2" s="349"/>
      <c r="E2" s="349"/>
      <c r="F2" s="349"/>
      <c r="G2" s="349"/>
      <c r="H2" s="349"/>
      <c r="I2" s="349"/>
      <c r="J2" s="349"/>
      <c r="K2" s="349"/>
      <c r="L2" s="349"/>
    </row>
    <row r="3" spans="1:17" ht="41.25" customHeight="1">
      <c r="B3" s="224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7" ht="15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7" ht="15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7" ht="13.5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71"/>
      <c r="M6" s="71"/>
      <c r="N6" s="71"/>
      <c r="O6" s="71"/>
      <c r="P6" s="71"/>
      <c r="Q6" s="71"/>
    </row>
    <row r="8" spans="1:17" ht="11.1" customHeight="1">
      <c r="B8" s="4"/>
      <c r="C8" s="4"/>
      <c r="D8" s="4"/>
    </row>
    <row r="9" spans="1:17" ht="36" customHeight="1">
      <c r="B9" s="146" t="s">
        <v>13</v>
      </c>
      <c r="C9" s="222" t="s">
        <v>173</v>
      </c>
      <c r="D9" s="223" t="s">
        <v>175</v>
      </c>
    </row>
    <row r="10" spans="1:17" ht="30.95" customHeight="1">
      <c r="B10" s="147" t="s">
        <v>11</v>
      </c>
      <c r="C10" s="192">
        <v>0</v>
      </c>
      <c r="D10" s="177">
        <v>1</v>
      </c>
    </row>
    <row r="11" spans="1:17" ht="30.95" customHeight="1">
      <c r="B11" s="147" t="s">
        <v>113</v>
      </c>
      <c r="C11" s="193">
        <v>0</v>
      </c>
      <c r="D11" s="177">
        <v>1</v>
      </c>
    </row>
    <row r="12" spans="1:17" ht="30.95" customHeight="1">
      <c r="B12" s="147" t="s">
        <v>12</v>
      </c>
      <c r="C12" s="193">
        <v>31</v>
      </c>
      <c r="D12" s="177">
        <v>32</v>
      </c>
    </row>
    <row r="13" spans="1:17" ht="37.5" customHeight="1">
      <c r="B13" s="147" t="s">
        <v>10</v>
      </c>
      <c r="C13" s="193">
        <v>43</v>
      </c>
      <c r="D13" s="177">
        <v>42</v>
      </c>
    </row>
    <row r="14" spans="1:17" ht="39.75" customHeight="1">
      <c r="B14" s="147" t="s">
        <v>9</v>
      </c>
      <c r="C14" s="193">
        <v>64</v>
      </c>
      <c r="D14" s="177">
        <v>65</v>
      </c>
    </row>
    <row r="15" spans="1:17" ht="30.95" customHeight="1" thickBot="1">
      <c r="B15" s="148" t="s">
        <v>110</v>
      </c>
      <c r="C15" s="194">
        <v>162</v>
      </c>
      <c r="D15" s="179">
        <v>174</v>
      </c>
    </row>
    <row r="16" spans="1:17" ht="6.75" customHeight="1" thickBot="1">
      <c r="B16" s="176"/>
      <c r="C16" s="190"/>
      <c r="D16" s="195"/>
    </row>
    <row r="17" spans="2:4" ht="30.95" customHeight="1">
      <c r="B17" s="149" t="s">
        <v>5</v>
      </c>
      <c r="C17" s="191">
        <f>SUM(C10:C16)</f>
        <v>300</v>
      </c>
      <c r="D17" s="196">
        <f>SUM(D10:D16)</f>
        <v>315</v>
      </c>
    </row>
    <row r="18" spans="2:4" ht="11.1" customHeight="1"/>
    <row r="19" spans="2:4" ht="11.1" customHeight="1"/>
    <row r="21" spans="2:4">
      <c r="B21" s="6"/>
    </row>
    <row r="22" spans="2:4">
      <c r="B22" s="347"/>
      <c r="C22" s="347"/>
      <c r="D22" s="347"/>
    </row>
    <row r="23" spans="2:4">
      <c r="B23" s="347"/>
      <c r="C23" s="347"/>
      <c r="D23" s="347"/>
    </row>
    <row r="24" spans="2:4" ht="18.75">
      <c r="B24" s="218"/>
      <c r="C24" s="348"/>
      <c r="D24" s="348"/>
    </row>
    <row r="25" spans="2:4" ht="18.75">
      <c r="B25" s="218"/>
      <c r="C25" s="348"/>
      <c r="D25" s="348"/>
    </row>
    <row r="26" spans="2:4" ht="18.75">
      <c r="B26" s="218"/>
      <c r="C26" s="348"/>
      <c r="D26" s="348"/>
    </row>
    <row r="27" spans="2:4" ht="18.75">
      <c r="B27" s="218"/>
      <c r="C27" s="348"/>
      <c r="D27" s="348"/>
    </row>
    <row r="28" spans="2:4" ht="18.75">
      <c r="B28" s="218"/>
      <c r="C28" s="348"/>
      <c r="D28" s="348"/>
    </row>
    <row r="29" spans="2:4" ht="18.75">
      <c r="B29" s="218"/>
      <c r="C29" s="348"/>
      <c r="D29" s="348"/>
    </row>
    <row r="30" spans="2:4" ht="18.75">
      <c r="B30" s="218"/>
      <c r="C30" s="348"/>
      <c r="D30" s="348"/>
    </row>
    <row r="31" spans="2:4" ht="18.75">
      <c r="B31" s="218"/>
      <c r="C31" s="348"/>
      <c r="D31" s="348"/>
    </row>
    <row r="32" spans="2:4" ht="18.75">
      <c r="B32" s="218"/>
      <c r="C32" s="348"/>
      <c r="D32" s="348"/>
    </row>
    <row r="33" spans="2:4" ht="18.75">
      <c r="B33" s="218"/>
      <c r="C33" s="348"/>
      <c r="D33" s="348"/>
    </row>
    <row r="34" spans="2:4" ht="18.75">
      <c r="B34" s="218"/>
      <c r="C34" s="348"/>
      <c r="D34" s="348"/>
    </row>
    <row r="35" spans="2:4" ht="15.75">
      <c r="B35" s="7"/>
      <c r="C35" s="350"/>
      <c r="D35" s="350"/>
    </row>
  </sheetData>
  <mergeCells count="14"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  <mergeCell ref="C2:L3"/>
  </mergeCells>
  <printOptions horizontalCentered="1"/>
  <pageMargins left="0.25" right="0.25" top="0.75" bottom="0.75" header="0.3" footer="0.3"/>
  <pageSetup scale="68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41"/>
  <sheetViews>
    <sheetView showGridLines="0" view="pageLayout" topLeftCell="A13" zoomScale="75" zoomScaleNormal="50" zoomScaleSheetLayoutView="75" zoomScalePageLayoutView="75" workbookViewId="0">
      <selection activeCell="C35" sqref="C35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>
      <c r="F1" s="89"/>
    </row>
    <row r="2" spans="2:12" ht="18" customHeight="1"/>
    <row r="3" spans="2:12" ht="15" customHeight="1">
      <c r="B3" s="351" t="s">
        <v>174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2:12" ht="34.5" customHeight="1"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2:12" ht="15" customHeight="1"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10" spans="2:12">
      <c r="B10" s="8" t="s">
        <v>8</v>
      </c>
      <c r="C10" s="5"/>
      <c r="D10" s="5"/>
    </row>
    <row r="11" spans="2:12" ht="36" customHeight="1">
      <c r="B11" s="150" t="s">
        <v>0</v>
      </c>
      <c r="C11" s="222" t="s">
        <v>173</v>
      </c>
      <c r="D11" s="223" t="s">
        <v>175</v>
      </c>
    </row>
    <row r="12" spans="2:12" ht="30.95" customHeight="1">
      <c r="B12" s="147" t="s">
        <v>14</v>
      </c>
      <c r="C12" s="308">
        <v>11</v>
      </c>
      <c r="D12" s="197">
        <v>19</v>
      </c>
    </row>
    <row r="13" spans="2:12" ht="30.95" customHeight="1">
      <c r="B13" s="147" t="s">
        <v>15</v>
      </c>
      <c r="C13" s="308">
        <v>24</v>
      </c>
      <c r="D13" s="197">
        <v>27</v>
      </c>
    </row>
    <row r="14" spans="2:12" ht="30.95" customHeight="1">
      <c r="B14" s="147" t="s">
        <v>16</v>
      </c>
      <c r="C14" s="308">
        <v>0</v>
      </c>
      <c r="D14" s="197"/>
    </row>
    <row r="15" spans="2:12" ht="13.5" customHeight="1">
      <c r="B15" s="151"/>
      <c r="C15" s="200"/>
      <c r="D15" s="198"/>
    </row>
    <row r="16" spans="2:12" ht="30.95" customHeight="1">
      <c r="B16" s="152" t="s">
        <v>5</v>
      </c>
      <c r="C16" s="201">
        <f>C12+C13</f>
        <v>35</v>
      </c>
      <c r="D16" s="199">
        <f>D12+D13</f>
        <v>46</v>
      </c>
    </row>
    <row r="20" spans="2:2" ht="15.75">
      <c r="B20" s="57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43"/>
  <sheetViews>
    <sheetView showGridLines="0" view="pageLayout" topLeftCell="A19" zoomScale="75" zoomScaleNormal="50" zoomScaleSheetLayoutView="75" zoomScalePageLayoutView="75" workbookViewId="0">
      <selection activeCell="C35" sqref="C35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/>
    <row r="4" spans="2:12" ht="15" customHeight="1">
      <c r="B4" s="351" t="s">
        <v>146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2:12" ht="21" customHeight="1"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</row>
    <row r="6" spans="2:12" ht="18" customHeight="1"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</row>
    <row r="12" spans="2:12">
      <c r="B12" s="8" t="s">
        <v>8</v>
      </c>
      <c r="C12" s="5"/>
      <c r="D12" s="5"/>
    </row>
    <row r="13" spans="2:12" ht="36" customHeight="1">
      <c r="B13" s="150" t="s">
        <v>0</v>
      </c>
      <c r="C13" s="222" t="s">
        <v>173</v>
      </c>
      <c r="D13" s="223" t="s">
        <v>175</v>
      </c>
    </row>
    <row r="14" spans="2:12" ht="30.95" customHeight="1">
      <c r="B14" s="147" t="s">
        <v>14</v>
      </c>
      <c r="C14" s="308">
        <v>2</v>
      </c>
      <c r="D14" s="177">
        <v>1</v>
      </c>
    </row>
    <row r="15" spans="2:12" ht="30.95" customHeight="1">
      <c r="B15" s="147" t="s">
        <v>15</v>
      </c>
      <c r="C15" s="308">
        <v>4</v>
      </c>
      <c r="D15" s="177">
        <v>1</v>
      </c>
    </row>
    <row r="16" spans="2:12" ht="30.95" customHeight="1">
      <c r="B16" s="147" t="s">
        <v>16</v>
      </c>
      <c r="C16" s="308">
        <v>0</v>
      </c>
      <c r="D16" s="177"/>
    </row>
    <row r="17" spans="2:4" ht="13.5" customHeight="1">
      <c r="B17" s="151"/>
      <c r="C17" s="202"/>
      <c r="D17" s="178"/>
    </row>
    <row r="18" spans="2:4" ht="30.95" customHeight="1">
      <c r="B18" s="152" t="s">
        <v>5</v>
      </c>
      <c r="C18" s="203">
        <f>C14+C15</f>
        <v>6</v>
      </c>
      <c r="D18" s="179">
        <f>D14+D15</f>
        <v>2</v>
      </c>
    </row>
    <row r="43" spans="2:2">
      <c r="B43" s="6"/>
    </row>
  </sheetData>
  <mergeCells count="1">
    <mergeCell ref="B4:L6"/>
  </mergeCells>
  <printOptions horizontalCentered="1"/>
  <pageMargins left="0.25" right="0.25" top="0.75" bottom="0.75" header="0.3" footer="0.3"/>
  <pageSetup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showGridLines="0" view="pageLayout" topLeftCell="A10" zoomScaleNormal="50" zoomScaleSheetLayoutView="75" workbookViewId="0">
      <selection activeCell="C35" sqref="C35"/>
    </sheetView>
  </sheetViews>
  <sheetFormatPr baseColWidth="10" defaultRowHeight="12.75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257" width="11.42578125" style="18"/>
    <col min="258" max="258" width="38.42578125" style="18" customWidth="1"/>
    <col min="259" max="263" width="19.7109375" style="18" customWidth="1"/>
    <col min="264" max="513" width="11.42578125" style="18"/>
    <col min="514" max="514" width="38.42578125" style="18" customWidth="1"/>
    <col min="515" max="519" width="19.7109375" style="18" customWidth="1"/>
    <col min="520" max="769" width="11.42578125" style="18"/>
    <col min="770" max="770" width="38.42578125" style="18" customWidth="1"/>
    <col min="771" max="775" width="19.7109375" style="18" customWidth="1"/>
    <col min="776" max="1025" width="11.42578125" style="18"/>
    <col min="1026" max="1026" width="38.42578125" style="18" customWidth="1"/>
    <col min="1027" max="1031" width="19.7109375" style="18" customWidth="1"/>
    <col min="1032" max="1281" width="11.42578125" style="18"/>
    <col min="1282" max="1282" width="38.42578125" style="18" customWidth="1"/>
    <col min="1283" max="1287" width="19.7109375" style="18" customWidth="1"/>
    <col min="1288" max="1537" width="11.42578125" style="18"/>
    <col min="1538" max="1538" width="38.42578125" style="18" customWidth="1"/>
    <col min="1539" max="1543" width="19.7109375" style="18" customWidth="1"/>
    <col min="1544" max="1793" width="11.42578125" style="18"/>
    <col min="1794" max="1794" width="38.42578125" style="18" customWidth="1"/>
    <col min="1795" max="1799" width="19.7109375" style="18" customWidth="1"/>
    <col min="1800" max="2049" width="11.42578125" style="18"/>
    <col min="2050" max="2050" width="38.42578125" style="18" customWidth="1"/>
    <col min="2051" max="2055" width="19.7109375" style="18" customWidth="1"/>
    <col min="2056" max="2305" width="11.42578125" style="18"/>
    <col min="2306" max="2306" width="38.42578125" style="18" customWidth="1"/>
    <col min="2307" max="2311" width="19.7109375" style="18" customWidth="1"/>
    <col min="2312" max="2561" width="11.42578125" style="18"/>
    <col min="2562" max="2562" width="38.42578125" style="18" customWidth="1"/>
    <col min="2563" max="2567" width="19.7109375" style="18" customWidth="1"/>
    <col min="2568" max="2817" width="11.42578125" style="18"/>
    <col min="2818" max="2818" width="38.42578125" style="18" customWidth="1"/>
    <col min="2819" max="2823" width="19.7109375" style="18" customWidth="1"/>
    <col min="2824" max="3073" width="11.42578125" style="18"/>
    <col min="3074" max="3074" width="38.42578125" style="18" customWidth="1"/>
    <col min="3075" max="3079" width="19.7109375" style="18" customWidth="1"/>
    <col min="3080" max="3329" width="11.42578125" style="18"/>
    <col min="3330" max="3330" width="38.42578125" style="18" customWidth="1"/>
    <col min="3331" max="3335" width="19.7109375" style="18" customWidth="1"/>
    <col min="3336" max="3585" width="11.42578125" style="18"/>
    <col min="3586" max="3586" width="38.42578125" style="18" customWidth="1"/>
    <col min="3587" max="3591" width="19.7109375" style="18" customWidth="1"/>
    <col min="3592" max="3841" width="11.42578125" style="18"/>
    <col min="3842" max="3842" width="38.42578125" style="18" customWidth="1"/>
    <col min="3843" max="3847" width="19.7109375" style="18" customWidth="1"/>
    <col min="3848" max="4097" width="11.42578125" style="18"/>
    <col min="4098" max="4098" width="38.42578125" style="18" customWidth="1"/>
    <col min="4099" max="4103" width="19.7109375" style="18" customWidth="1"/>
    <col min="4104" max="4353" width="11.42578125" style="18"/>
    <col min="4354" max="4354" width="38.42578125" style="18" customWidth="1"/>
    <col min="4355" max="4359" width="19.7109375" style="18" customWidth="1"/>
    <col min="4360" max="4609" width="11.42578125" style="18"/>
    <col min="4610" max="4610" width="38.42578125" style="18" customWidth="1"/>
    <col min="4611" max="4615" width="19.7109375" style="18" customWidth="1"/>
    <col min="4616" max="4865" width="11.42578125" style="18"/>
    <col min="4866" max="4866" width="38.42578125" style="18" customWidth="1"/>
    <col min="4867" max="4871" width="19.7109375" style="18" customWidth="1"/>
    <col min="4872" max="5121" width="11.42578125" style="18"/>
    <col min="5122" max="5122" width="38.42578125" style="18" customWidth="1"/>
    <col min="5123" max="5127" width="19.7109375" style="18" customWidth="1"/>
    <col min="5128" max="5377" width="11.42578125" style="18"/>
    <col min="5378" max="5378" width="38.42578125" style="18" customWidth="1"/>
    <col min="5379" max="5383" width="19.7109375" style="18" customWidth="1"/>
    <col min="5384" max="5633" width="11.42578125" style="18"/>
    <col min="5634" max="5634" width="38.42578125" style="18" customWidth="1"/>
    <col min="5635" max="5639" width="19.7109375" style="18" customWidth="1"/>
    <col min="5640" max="5889" width="11.42578125" style="18"/>
    <col min="5890" max="5890" width="38.42578125" style="18" customWidth="1"/>
    <col min="5891" max="5895" width="19.7109375" style="18" customWidth="1"/>
    <col min="5896" max="6145" width="11.42578125" style="18"/>
    <col min="6146" max="6146" width="38.42578125" style="18" customWidth="1"/>
    <col min="6147" max="6151" width="19.7109375" style="18" customWidth="1"/>
    <col min="6152" max="6401" width="11.42578125" style="18"/>
    <col min="6402" max="6402" width="38.42578125" style="18" customWidth="1"/>
    <col min="6403" max="6407" width="19.7109375" style="18" customWidth="1"/>
    <col min="6408" max="6657" width="11.42578125" style="18"/>
    <col min="6658" max="6658" width="38.42578125" style="18" customWidth="1"/>
    <col min="6659" max="6663" width="19.7109375" style="18" customWidth="1"/>
    <col min="6664" max="6913" width="11.42578125" style="18"/>
    <col min="6914" max="6914" width="38.42578125" style="18" customWidth="1"/>
    <col min="6915" max="6919" width="19.7109375" style="18" customWidth="1"/>
    <col min="6920" max="7169" width="11.42578125" style="18"/>
    <col min="7170" max="7170" width="38.42578125" style="18" customWidth="1"/>
    <col min="7171" max="7175" width="19.7109375" style="18" customWidth="1"/>
    <col min="7176" max="7425" width="11.42578125" style="18"/>
    <col min="7426" max="7426" width="38.42578125" style="18" customWidth="1"/>
    <col min="7427" max="7431" width="19.7109375" style="18" customWidth="1"/>
    <col min="7432" max="7681" width="11.42578125" style="18"/>
    <col min="7682" max="7682" width="38.42578125" style="18" customWidth="1"/>
    <col min="7683" max="7687" width="19.7109375" style="18" customWidth="1"/>
    <col min="7688" max="7937" width="11.42578125" style="18"/>
    <col min="7938" max="7938" width="38.42578125" style="18" customWidth="1"/>
    <col min="7939" max="7943" width="19.7109375" style="18" customWidth="1"/>
    <col min="7944" max="8193" width="11.42578125" style="18"/>
    <col min="8194" max="8194" width="38.42578125" style="18" customWidth="1"/>
    <col min="8195" max="8199" width="19.7109375" style="18" customWidth="1"/>
    <col min="8200" max="8449" width="11.42578125" style="18"/>
    <col min="8450" max="8450" width="38.42578125" style="18" customWidth="1"/>
    <col min="8451" max="8455" width="19.7109375" style="18" customWidth="1"/>
    <col min="8456" max="8705" width="11.42578125" style="18"/>
    <col min="8706" max="8706" width="38.42578125" style="18" customWidth="1"/>
    <col min="8707" max="8711" width="19.7109375" style="18" customWidth="1"/>
    <col min="8712" max="8961" width="11.42578125" style="18"/>
    <col min="8962" max="8962" width="38.42578125" style="18" customWidth="1"/>
    <col min="8963" max="8967" width="19.7109375" style="18" customWidth="1"/>
    <col min="8968" max="9217" width="11.42578125" style="18"/>
    <col min="9218" max="9218" width="38.42578125" style="18" customWidth="1"/>
    <col min="9219" max="9223" width="19.7109375" style="18" customWidth="1"/>
    <col min="9224" max="9473" width="11.42578125" style="18"/>
    <col min="9474" max="9474" width="38.42578125" style="18" customWidth="1"/>
    <col min="9475" max="9479" width="19.7109375" style="18" customWidth="1"/>
    <col min="9480" max="9729" width="11.42578125" style="18"/>
    <col min="9730" max="9730" width="38.42578125" style="18" customWidth="1"/>
    <col min="9731" max="9735" width="19.7109375" style="18" customWidth="1"/>
    <col min="9736" max="9985" width="11.42578125" style="18"/>
    <col min="9986" max="9986" width="38.42578125" style="18" customWidth="1"/>
    <col min="9987" max="9991" width="19.7109375" style="18" customWidth="1"/>
    <col min="9992" max="10241" width="11.42578125" style="18"/>
    <col min="10242" max="10242" width="38.42578125" style="18" customWidth="1"/>
    <col min="10243" max="10247" width="19.7109375" style="18" customWidth="1"/>
    <col min="10248" max="10497" width="11.42578125" style="18"/>
    <col min="10498" max="10498" width="38.42578125" style="18" customWidth="1"/>
    <col min="10499" max="10503" width="19.7109375" style="18" customWidth="1"/>
    <col min="10504" max="10753" width="11.42578125" style="18"/>
    <col min="10754" max="10754" width="38.42578125" style="18" customWidth="1"/>
    <col min="10755" max="10759" width="19.7109375" style="18" customWidth="1"/>
    <col min="10760" max="11009" width="11.42578125" style="18"/>
    <col min="11010" max="11010" width="38.42578125" style="18" customWidth="1"/>
    <col min="11011" max="11015" width="19.7109375" style="18" customWidth="1"/>
    <col min="11016" max="11265" width="11.42578125" style="18"/>
    <col min="11266" max="11266" width="38.42578125" style="18" customWidth="1"/>
    <col min="11267" max="11271" width="19.7109375" style="18" customWidth="1"/>
    <col min="11272" max="11521" width="11.42578125" style="18"/>
    <col min="11522" max="11522" width="38.42578125" style="18" customWidth="1"/>
    <col min="11523" max="11527" width="19.7109375" style="18" customWidth="1"/>
    <col min="11528" max="11777" width="11.42578125" style="18"/>
    <col min="11778" max="11778" width="38.42578125" style="18" customWidth="1"/>
    <col min="11779" max="11783" width="19.7109375" style="18" customWidth="1"/>
    <col min="11784" max="12033" width="11.42578125" style="18"/>
    <col min="12034" max="12034" width="38.42578125" style="18" customWidth="1"/>
    <col min="12035" max="12039" width="19.7109375" style="18" customWidth="1"/>
    <col min="12040" max="12289" width="11.42578125" style="18"/>
    <col min="12290" max="12290" width="38.42578125" style="18" customWidth="1"/>
    <col min="12291" max="12295" width="19.7109375" style="18" customWidth="1"/>
    <col min="12296" max="12545" width="11.42578125" style="18"/>
    <col min="12546" max="12546" width="38.42578125" style="18" customWidth="1"/>
    <col min="12547" max="12551" width="19.7109375" style="18" customWidth="1"/>
    <col min="12552" max="12801" width="11.42578125" style="18"/>
    <col min="12802" max="12802" width="38.42578125" style="18" customWidth="1"/>
    <col min="12803" max="12807" width="19.7109375" style="18" customWidth="1"/>
    <col min="12808" max="13057" width="11.42578125" style="18"/>
    <col min="13058" max="13058" width="38.42578125" style="18" customWidth="1"/>
    <col min="13059" max="13063" width="19.7109375" style="18" customWidth="1"/>
    <col min="13064" max="13313" width="11.42578125" style="18"/>
    <col min="13314" max="13314" width="38.42578125" style="18" customWidth="1"/>
    <col min="13315" max="13319" width="19.7109375" style="18" customWidth="1"/>
    <col min="13320" max="13569" width="11.42578125" style="18"/>
    <col min="13570" max="13570" width="38.42578125" style="18" customWidth="1"/>
    <col min="13571" max="13575" width="19.7109375" style="18" customWidth="1"/>
    <col min="13576" max="13825" width="11.42578125" style="18"/>
    <col min="13826" max="13826" width="38.42578125" style="18" customWidth="1"/>
    <col min="13827" max="13831" width="19.7109375" style="18" customWidth="1"/>
    <col min="13832" max="14081" width="11.42578125" style="18"/>
    <col min="14082" max="14082" width="38.42578125" style="18" customWidth="1"/>
    <col min="14083" max="14087" width="19.7109375" style="18" customWidth="1"/>
    <col min="14088" max="14337" width="11.42578125" style="18"/>
    <col min="14338" max="14338" width="38.42578125" style="18" customWidth="1"/>
    <col min="14339" max="14343" width="19.7109375" style="18" customWidth="1"/>
    <col min="14344" max="14593" width="11.42578125" style="18"/>
    <col min="14594" max="14594" width="38.42578125" style="18" customWidth="1"/>
    <col min="14595" max="14599" width="19.7109375" style="18" customWidth="1"/>
    <col min="14600" max="14849" width="11.42578125" style="18"/>
    <col min="14850" max="14850" width="38.42578125" style="18" customWidth="1"/>
    <col min="14851" max="14855" width="19.7109375" style="18" customWidth="1"/>
    <col min="14856" max="15105" width="11.42578125" style="18"/>
    <col min="15106" max="15106" width="38.42578125" style="18" customWidth="1"/>
    <col min="15107" max="15111" width="19.7109375" style="18" customWidth="1"/>
    <col min="15112" max="15361" width="11.42578125" style="18"/>
    <col min="15362" max="15362" width="38.42578125" style="18" customWidth="1"/>
    <col min="15363" max="15367" width="19.7109375" style="18" customWidth="1"/>
    <col min="15368" max="15617" width="11.42578125" style="18"/>
    <col min="15618" max="15618" width="38.42578125" style="18" customWidth="1"/>
    <col min="15619" max="15623" width="19.7109375" style="18" customWidth="1"/>
    <col min="15624" max="15873" width="11.42578125" style="18"/>
    <col min="15874" max="15874" width="38.42578125" style="18" customWidth="1"/>
    <col min="15875" max="15879" width="19.7109375" style="18" customWidth="1"/>
    <col min="15880" max="16129" width="11.42578125" style="18"/>
    <col min="16130" max="16130" width="38.42578125" style="18" customWidth="1"/>
    <col min="16131" max="16135" width="19.7109375" style="18" customWidth="1"/>
    <col min="16136" max="16384" width="11.42578125" style="18"/>
  </cols>
  <sheetData>
    <row r="1" spans="1:9" ht="38.25" customHeight="1"/>
    <row r="2" spans="1:9" ht="12.75" customHeight="1">
      <c r="B2" s="353" t="s">
        <v>157</v>
      </c>
      <c r="C2" s="353"/>
      <c r="D2" s="353"/>
      <c r="E2" s="353"/>
      <c r="F2" s="353"/>
      <c r="G2" s="353"/>
      <c r="H2" s="225"/>
      <c r="I2" s="225"/>
    </row>
    <row r="3" spans="1:9" ht="18" customHeight="1">
      <c r="B3" s="353"/>
      <c r="C3" s="353"/>
      <c r="D3" s="353"/>
      <c r="E3" s="353"/>
      <c r="F3" s="353"/>
      <c r="G3" s="353"/>
      <c r="H3" s="225"/>
      <c r="I3" s="225"/>
    </row>
    <row r="4" spans="1:9" ht="15.75" customHeight="1">
      <c r="A4" s="226"/>
      <c r="B4" s="353"/>
      <c r="C4" s="353"/>
      <c r="D4" s="353"/>
      <c r="E4" s="353"/>
      <c r="F4" s="353"/>
      <c r="G4" s="353"/>
      <c r="H4" s="225"/>
      <c r="I4" s="225"/>
    </row>
    <row r="5" spans="1:9" ht="22.5" customHeight="1">
      <c r="A5" s="226"/>
      <c r="B5" s="226"/>
      <c r="C5" s="226"/>
      <c r="D5" s="226"/>
      <c r="E5" s="226"/>
      <c r="F5" s="226"/>
      <c r="G5" s="226"/>
      <c r="H5" s="225"/>
      <c r="I5" s="225"/>
    </row>
    <row r="6" spans="1:9" ht="12.75" customHeight="1">
      <c r="A6" s="225"/>
      <c r="B6" s="225"/>
      <c r="C6" s="225"/>
      <c r="D6" s="225"/>
      <c r="E6" s="225"/>
      <c r="F6" s="225"/>
      <c r="G6" s="225"/>
      <c r="H6" s="225"/>
      <c r="I6" s="225"/>
    </row>
    <row r="9" spans="1:9" ht="33" customHeight="1" thickBot="1">
      <c r="B9" s="120" t="s">
        <v>58</v>
      </c>
      <c r="C9" s="121" t="s">
        <v>1</v>
      </c>
      <c r="D9" s="121" t="s">
        <v>2</v>
      </c>
      <c r="E9" s="121" t="s">
        <v>3</v>
      </c>
      <c r="F9" s="121" t="s">
        <v>32</v>
      </c>
      <c r="G9" s="122" t="s">
        <v>17</v>
      </c>
    </row>
    <row r="10" spans="1:9" ht="23.25" customHeight="1">
      <c r="B10" s="229" t="s">
        <v>59</v>
      </c>
      <c r="C10" s="123">
        <v>31</v>
      </c>
      <c r="D10" s="123">
        <v>0</v>
      </c>
      <c r="E10" s="123">
        <v>1</v>
      </c>
      <c r="F10" s="123">
        <v>0</v>
      </c>
      <c r="G10" s="123">
        <f t="shared" ref="G10:G25" si="0">SUM(C10:F10)</f>
        <v>32</v>
      </c>
    </row>
    <row r="11" spans="1:9" ht="22.5" customHeight="1">
      <c r="B11" s="230" t="s">
        <v>60</v>
      </c>
      <c r="C11" s="124">
        <v>74</v>
      </c>
      <c r="D11" s="124">
        <v>2</v>
      </c>
      <c r="E11" s="124">
        <v>1</v>
      </c>
      <c r="F11" s="124">
        <v>0</v>
      </c>
      <c r="G11" s="125">
        <f t="shared" si="0"/>
        <v>77</v>
      </c>
    </row>
    <row r="12" spans="1:9" ht="30" customHeight="1">
      <c r="B12" s="230" t="s">
        <v>61</v>
      </c>
      <c r="C12" s="124">
        <v>77</v>
      </c>
      <c r="D12" s="124">
        <v>2</v>
      </c>
      <c r="E12" s="124">
        <v>1</v>
      </c>
      <c r="F12" s="124">
        <v>0</v>
      </c>
      <c r="G12" s="125">
        <f t="shared" si="0"/>
        <v>80</v>
      </c>
    </row>
    <row r="13" spans="1:9" ht="27.95" customHeight="1">
      <c r="B13" s="230" t="s">
        <v>62</v>
      </c>
      <c r="C13" s="124">
        <v>75</v>
      </c>
      <c r="D13" s="124">
        <v>1</v>
      </c>
      <c r="E13" s="124">
        <v>1</v>
      </c>
      <c r="F13" s="124">
        <v>0</v>
      </c>
      <c r="G13" s="125">
        <f t="shared" si="0"/>
        <v>77</v>
      </c>
    </row>
    <row r="14" spans="1:9" ht="27.95" customHeight="1">
      <c r="B14" s="230" t="s">
        <v>63</v>
      </c>
      <c r="C14" s="124">
        <v>53</v>
      </c>
      <c r="D14" s="124">
        <v>0</v>
      </c>
      <c r="E14" s="124">
        <v>1</v>
      </c>
      <c r="F14" s="124">
        <v>0</v>
      </c>
      <c r="G14" s="125">
        <f t="shared" si="0"/>
        <v>54</v>
      </c>
    </row>
    <row r="15" spans="1:9" ht="27.95" customHeight="1">
      <c r="B15" s="230" t="s">
        <v>64</v>
      </c>
      <c r="C15" s="124">
        <v>47</v>
      </c>
      <c r="D15" s="124">
        <v>1</v>
      </c>
      <c r="E15" s="124">
        <v>0</v>
      </c>
      <c r="F15" s="124">
        <v>0</v>
      </c>
      <c r="G15" s="125">
        <f t="shared" si="0"/>
        <v>48</v>
      </c>
    </row>
    <row r="16" spans="1:9" ht="27.95" customHeight="1">
      <c r="B16" s="230" t="s">
        <v>65</v>
      </c>
      <c r="C16" s="124">
        <v>43</v>
      </c>
      <c r="D16" s="124">
        <v>1</v>
      </c>
      <c r="E16" s="124">
        <v>0</v>
      </c>
      <c r="F16" s="124">
        <v>0</v>
      </c>
      <c r="G16" s="125">
        <f t="shared" si="0"/>
        <v>44</v>
      </c>
    </row>
    <row r="17" spans="2:7" ht="27.95" customHeight="1">
      <c r="B17" s="230" t="s">
        <v>66</v>
      </c>
      <c r="C17" s="124">
        <v>40</v>
      </c>
      <c r="D17" s="124">
        <v>0</v>
      </c>
      <c r="E17" s="124">
        <v>0</v>
      </c>
      <c r="F17" s="124">
        <v>0</v>
      </c>
      <c r="G17" s="125">
        <f t="shared" si="0"/>
        <v>40</v>
      </c>
    </row>
    <row r="18" spans="2:7" ht="27.95" customHeight="1">
      <c r="B18" s="230" t="s">
        <v>67</v>
      </c>
      <c r="C18" s="124">
        <v>46</v>
      </c>
      <c r="D18" s="124">
        <v>0</v>
      </c>
      <c r="E18" s="124">
        <v>0</v>
      </c>
      <c r="F18" s="124">
        <v>0</v>
      </c>
      <c r="G18" s="124">
        <f t="shared" si="0"/>
        <v>46</v>
      </c>
    </row>
    <row r="19" spans="2:7" ht="27.95" customHeight="1">
      <c r="B19" s="230" t="s">
        <v>68</v>
      </c>
      <c r="C19" s="124">
        <v>25</v>
      </c>
      <c r="D19" s="124">
        <v>1</v>
      </c>
      <c r="E19" s="124">
        <v>2</v>
      </c>
      <c r="F19" s="124">
        <v>0</v>
      </c>
      <c r="G19" s="124">
        <f t="shared" si="0"/>
        <v>28</v>
      </c>
    </row>
    <row r="20" spans="2:7" ht="27.95" customHeight="1">
      <c r="B20" s="230" t="s">
        <v>69</v>
      </c>
      <c r="C20" s="124">
        <v>15</v>
      </c>
      <c r="D20" s="124">
        <v>0</v>
      </c>
      <c r="E20" s="124">
        <v>0</v>
      </c>
      <c r="F20" s="124">
        <v>0</v>
      </c>
      <c r="G20" s="124">
        <f t="shared" si="0"/>
        <v>15</v>
      </c>
    </row>
    <row r="21" spans="2:7" ht="27.95" customHeight="1">
      <c r="B21" s="230" t="s">
        <v>70</v>
      </c>
      <c r="C21" s="124">
        <v>5</v>
      </c>
      <c r="D21" s="124">
        <v>0</v>
      </c>
      <c r="E21" s="124">
        <v>0</v>
      </c>
      <c r="F21" s="124">
        <v>0</v>
      </c>
      <c r="G21" s="124">
        <f t="shared" si="0"/>
        <v>5</v>
      </c>
    </row>
    <row r="22" spans="2:7" ht="27.95" customHeight="1">
      <c r="B22" s="230" t="s">
        <v>71</v>
      </c>
      <c r="C22" s="124">
        <v>8</v>
      </c>
      <c r="D22" s="124">
        <v>0</v>
      </c>
      <c r="E22" s="124">
        <v>0</v>
      </c>
      <c r="F22" s="124">
        <v>0</v>
      </c>
      <c r="G22" s="124">
        <f t="shared" si="0"/>
        <v>8</v>
      </c>
    </row>
    <row r="23" spans="2:7" ht="27.95" customHeight="1">
      <c r="B23" s="230" t="s">
        <v>72</v>
      </c>
      <c r="C23" s="124">
        <v>0</v>
      </c>
      <c r="D23" s="124">
        <v>0</v>
      </c>
      <c r="E23" s="124">
        <v>0</v>
      </c>
      <c r="F23" s="124">
        <v>0</v>
      </c>
      <c r="G23" s="124">
        <f t="shared" si="0"/>
        <v>0</v>
      </c>
    </row>
    <row r="24" spans="2:7" ht="27.95" customHeight="1">
      <c r="B24" s="230" t="s">
        <v>73</v>
      </c>
      <c r="C24" s="124">
        <v>0</v>
      </c>
      <c r="D24" s="124">
        <v>0</v>
      </c>
      <c r="E24" s="124">
        <v>0</v>
      </c>
      <c r="F24" s="124">
        <v>0</v>
      </c>
      <c r="G24" s="124">
        <f t="shared" si="0"/>
        <v>0</v>
      </c>
    </row>
    <row r="25" spans="2:7" ht="27.95" customHeight="1">
      <c r="B25" s="230" t="s">
        <v>74</v>
      </c>
      <c r="C25" s="124">
        <v>0</v>
      </c>
      <c r="D25" s="124">
        <v>0</v>
      </c>
      <c r="E25" s="124">
        <v>0</v>
      </c>
      <c r="F25" s="124">
        <v>0</v>
      </c>
      <c r="G25" s="124">
        <f t="shared" si="0"/>
        <v>0</v>
      </c>
    </row>
    <row r="26" spans="2:7" ht="12" customHeight="1" thickBot="1">
      <c r="B26" s="130"/>
      <c r="C26" s="127"/>
      <c r="D26" s="127"/>
      <c r="E26" s="127"/>
      <c r="F26" s="127"/>
      <c r="G26" s="127"/>
    </row>
    <row r="27" spans="2:7" ht="44.25" customHeight="1" thickBot="1">
      <c r="B27" s="233" t="s">
        <v>117</v>
      </c>
      <c r="C27" s="234">
        <f>SUM(C10:C26)</f>
        <v>539</v>
      </c>
      <c r="D27" s="234">
        <f>SUM(D10:D26)+D32</f>
        <v>8</v>
      </c>
      <c r="E27" s="234">
        <f>SUM(E10:E26)+E36</f>
        <v>7</v>
      </c>
      <c r="F27" s="234">
        <f>SUM(F10:F26)</f>
        <v>0</v>
      </c>
      <c r="G27" s="235">
        <f>SUM(C27:F27)</f>
        <v>554</v>
      </c>
    </row>
    <row r="28" spans="2:7" ht="13.5" customHeight="1">
      <c r="B28" s="232"/>
      <c r="C28" s="56"/>
      <c r="D28" s="56"/>
      <c r="E28" s="56"/>
      <c r="F28" s="56"/>
      <c r="G28" s="56"/>
    </row>
    <row r="29" spans="2:7" ht="27" customHeight="1">
      <c r="B29" s="230" t="s">
        <v>75</v>
      </c>
      <c r="C29" s="124">
        <v>0</v>
      </c>
      <c r="D29" s="124">
        <v>0</v>
      </c>
      <c r="E29" s="124">
        <v>0</v>
      </c>
      <c r="F29" s="124">
        <v>0</v>
      </c>
      <c r="G29" s="124">
        <f>Tabla12[[#This Row],[CAIDA DE PERSONA]]+Tabla12[[#This Row],[VOLCADURAS]]+Tabla12[[#This Row],[ATROPELLOS]]+Tabla12[[#This Row],[CHOQUES]]</f>
        <v>0</v>
      </c>
    </row>
    <row r="30" spans="2:7" ht="21" customHeight="1">
      <c r="B30" s="230" t="s">
        <v>76</v>
      </c>
      <c r="C30" s="124">
        <v>2</v>
      </c>
      <c r="D30" s="124">
        <v>0</v>
      </c>
      <c r="E30" s="129">
        <v>0</v>
      </c>
      <c r="F30" s="124">
        <v>0</v>
      </c>
      <c r="G30" s="124">
        <f>Tabla12[[#This Row],[CAIDA DE PERSONA]]+Tabla12[[#This Row],[VOLCADURAS]]+Tabla12[[#This Row],[ATROPELLOS]]+Tabla12[[#This Row],[CHOQUES]]</f>
        <v>2</v>
      </c>
    </row>
    <row r="31" spans="2:7" ht="18.75" customHeight="1">
      <c r="B31" s="230" t="s">
        <v>77</v>
      </c>
      <c r="C31" s="124">
        <v>2</v>
      </c>
      <c r="D31" s="124">
        <v>0</v>
      </c>
      <c r="E31" s="129">
        <v>0</v>
      </c>
      <c r="F31" s="124">
        <v>0</v>
      </c>
      <c r="G31" s="124">
        <f>Tabla12[[#This Row],[CAIDA DE PERSONA]]+Tabla12[[#This Row],[VOLCADURAS]]+Tabla12[[#This Row],[ATROPELLOS]]+Tabla12[[#This Row],[CHOQUES]]</f>
        <v>2</v>
      </c>
    </row>
    <row r="32" spans="2:7" ht="21.75" customHeight="1">
      <c r="B32" s="230" t="s">
        <v>78</v>
      </c>
      <c r="C32" s="124">
        <v>6</v>
      </c>
      <c r="D32" s="124">
        <v>0</v>
      </c>
      <c r="E32" s="124">
        <v>0</v>
      </c>
      <c r="F32" s="124">
        <v>0</v>
      </c>
      <c r="G32" s="124">
        <f>Tabla12[[#This Row],[CAIDA DE PERSONA]]+Tabla12[[#This Row],[VOLCADURAS]]+Tabla12[[#This Row],[ATROPELLOS]]+Tabla12[[#This Row],[CHOQUES]]</f>
        <v>6</v>
      </c>
    </row>
    <row r="33" spans="2:9" ht="9.75" customHeight="1" thickBot="1">
      <c r="B33" s="130"/>
      <c r="C33" s="127"/>
      <c r="D33" s="127"/>
      <c r="E33" s="127"/>
      <c r="F33" s="127"/>
      <c r="G33" s="127"/>
      <c r="I33" s="26"/>
    </row>
    <row r="34" spans="2:9" ht="32.25" customHeight="1" thickBot="1">
      <c r="B34" s="231" t="s">
        <v>79</v>
      </c>
      <c r="C34" s="128">
        <f>SUM(C29:C33)</f>
        <v>10</v>
      </c>
      <c r="D34" s="128">
        <f>SUM(D29:D33)</f>
        <v>0</v>
      </c>
      <c r="E34" s="128">
        <f>SUM(E29:E33)</f>
        <v>0</v>
      </c>
      <c r="F34" s="128">
        <f>SUM(F29:F33)</f>
        <v>0</v>
      </c>
      <c r="G34" s="55">
        <f>SUM(C34:F34)</f>
        <v>10</v>
      </c>
      <c r="I34" s="26"/>
    </row>
    <row r="35" spans="2:9" ht="9.75" customHeight="1" thickBot="1">
      <c r="B35" s="25"/>
      <c r="C35" s="26"/>
      <c r="D35" s="26"/>
      <c r="E35" s="26"/>
      <c r="F35" s="26"/>
      <c r="G35" s="26"/>
      <c r="I35" s="26"/>
    </row>
    <row r="36" spans="2:9" ht="32.25" customHeight="1" thickBot="1">
      <c r="B36" s="228" t="s">
        <v>80</v>
      </c>
      <c r="C36" s="34">
        <v>19</v>
      </c>
      <c r="D36" s="34">
        <v>0</v>
      </c>
      <c r="E36" s="35">
        <v>0</v>
      </c>
      <c r="F36" s="35">
        <v>0</v>
      </c>
      <c r="G36" s="36">
        <f>C36+D36+E36+F36</f>
        <v>19</v>
      </c>
    </row>
    <row r="37" spans="2:9" ht="30.95" customHeight="1">
      <c r="B37" s="228" t="s">
        <v>5</v>
      </c>
      <c r="C37" s="35">
        <f>C34+C27+C36</f>
        <v>568</v>
      </c>
      <c r="D37" s="35">
        <f>D36+D34+D27</f>
        <v>8</v>
      </c>
      <c r="E37" s="35">
        <f>E36+E34+E27</f>
        <v>7</v>
      </c>
      <c r="F37" s="35">
        <f>F36+F34+F27</f>
        <v>0</v>
      </c>
      <c r="G37" s="36">
        <f>C37+D37+E37+F37</f>
        <v>583</v>
      </c>
      <c r="I37" s="33"/>
    </row>
    <row r="38" spans="2:9" ht="21.75" customHeight="1"/>
    <row r="39" spans="2:9" ht="18.75" customHeight="1">
      <c r="C39" s="227"/>
    </row>
    <row r="40" spans="2:9" ht="18.75" customHeight="1">
      <c r="C40" s="25"/>
      <c r="D40" s="26"/>
      <c r="E40" s="26"/>
      <c r="F40" s="26"/>
      <c r="G40" s="26"/>
    </row>
    <row r="41" spans="2:9" ht="30.95" customHeight="1">
      <c r="D41" s="352" t="s">
        <v>120</v>
      </c>
      <c r="E41" s="352"/>
      <c r="F41" s="352"/>
      <c r="G41" s="352"/>
    </row>
    <row r="42" spans="2:9" ht="30.95" customHeight="1">
      <c r="C42" s="28"/>
      <c r="D42" s="352"/>
      <c r="E42" s="352"/>
      <c r="F42" s="352"/>
      <c r="G42" s="352"/>
    </row>
    <row r="43" spans="2:9" ht="30.95" customHeight="1">
      <c r="C43" s="28"/>
      <c r="D43" s="28"/>
      <c r="E43" s="28"/>
      <c r="F43" s="28"/>
      <c r="G43" s="28"/>
    </row>
    <row r="44" spans="2:9" ht="30.95" customHeight="1">
      <c r="C44" s="29"/>
      <c r="D44" s="29"/>
      <c r="E44" s="29"/>
      <c r="F44" s="29"/>
      <c r="G44" s="29"/>
    </row>
    <row r="45" spans="2:9" ht="30.95" customHeight="1">
      <c r="C45" s="30"/>
      <c r="D45" s="30"/>
      <c r="E45" s="30"/>
      <c r="F45" s="30"/>
      <c r="G45" s="30"/>
    </row>
    <row r="46" spans="2:9" ht="30.95" customHeight="1">
      <c r="C46" s="31"/>
      <c r="D46" s="31"/>
      <c r="E46" s="31"/>
      <c r="F46" s="31"/>
      <c r="G46" s="31"/>
    </row>
    <row r="47" spans="2:9" ht="30.95" customHeight="1">
      <c r="C47" s="25"/>
      <c r="D47" s="26"/>
      <c r="E47" s="26"/>
      <c r="F47" s="26"/>
      <c r="G47" s="26"/>
    </row>
    <row r="48" spans="2:9" ht="30.95" customHeight="1">
      <c r="C48" s="25"/>
      <c r="D48" s="26"/>
      <c r="E48" s="26"/>
      <c r="F48" s="26"/>
      <c r="G48" s="26"/>
    </row>
    <row r="49" spans="3:7" ht="30.95" customHeight="1">
      <c r="C49" s="25"/>
      <c r="D49" s="26"/>
      <c r="E49" s="26"/>
      <c r="F49" s="26"/>
      <c r="G49" s="26"/>
    </row>
    <row r="50" spans="3:7" ht="30.95" customHeight="1">
      <c r="C50" s="25"/>
      <c r="D50" s="26"/>
      <c r="E50" s="26"/>
      <c r="F50" s="26"/>
      <c r="G50" s="26"/>
    </row>
    <row r="51" spans="3:7" ht="30.95" customHeight="1">
      <c r="C51" s="25"/>
      <c r="D51" s="26"/>
      <c r="E51" s="26"/>
      <c r="F51" s="26"/>
      <c r="G51" s="26"/>
    </row>
    <row r="52" spans="3:7" ht="30.95" customHeight="1">
      <c r="C52" s="32"/>
      <c r="D52" s="24"/>
      <c r="E52" s="24"/>
      <c r="F52" s="24"/>
      <c r="G52" s="24"/>
    </row>
    <row r="53" spans="3:7" ht="30.95" customHeight="1">
      <c r="C53" s="25"/>
      <c r="D53" s="26"/>
      <c r="E53" s="26"/>
      <c r="F53" s="26"/>
      <c r="G53" s="26"/>
    </row>
    <row r="54" spans="3:7" ht="30.95" customHeight="1">
      <c r="C54" s="25"/>
      <c r="D54" s="26"/>
      <c r="E54" s="26"/>
      <c r="F54" s="26"/>
      <c r="G54" s="26"/>
    </row>
    <row r="55" spans="3:7" ht="30.95" customHeight="1">
      <c r="C55" s="27"/>
      <c r="D55" s="26"/>
      <c r="E55" s="26"/>
      <c r="F55" s="26"/>
      <c r="G55" s="26"/>
    </row>
  </sheetData>
  <mergeCells count="2">
    <mergeCell ref="D41:G42"/>
    <mergeCell ref="B2:G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topLeftCell="A50" zoomScaleNormal="100" workbookViewId="0">
      <selection activeCell="C35" sqref="C35"/>
    </sheetView>
  </sheetViews>
  <sheetFormatPr baseColWidth="10" defaultRowHeight="12.75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/>
    <row r="2" spans="2:7" ht="27" customHeight="1">
      <c r="B2" s="354" t="s">
        <v>153</v>
      </c>
      <c r="C2" s="354"/>
      <c r="D2" s="354"/>
      <c r="E2" s="354"/>
      <c r="F2" s="354"/>
      <c r="G2" s="226"/>
    </row>
    <row r="3" spans="2:7" ht="12.75" customHeight="1">
      <c r="B3" s="354"/>
      <c r="C3" s="354"/>
      <c r="D3" s="354"/>
      <c r="E3" s="354"/>
      <c r="F3" s="354"/>
      <c r="G3" s="226"/>
    </row>
    <row r="4" spans="2:7" ht="28.5" customHeight="1">
      <c r="B4" s="354"/>
      <c r="C4" s="354"/>
      <c r="D4" s="354"/>
      <c r="E4" s="354"/>
      <c r="F4" s="354"/>
      <c r="G4" s="226"/>
    </row>
    <row r="7" spans="2:7" ht="16.5" customHeight="1"/>
    <row r="8" spans="2:7" ht="0.75" customHeight="1"/>
    <row r="9" spans="2:7" ht="8.25" hidden="1" customHeight="1"/>
    <row r="10" spans="2:7" hidden="1">
      <c r="B10" s="38"/>
      <c r="C10" s="38"/>
      <c r="D10" s="38"/>
      <c r="E10" s="38"/>
      <c r="F10" s="38"/>
      <c r="G10" s="38"/>
    </row>
    <row r="11" spans="2:7" ht="30" customHeight="1">
      <c r="B11" s="131" t="s">
        <v>31</v>
      </c>
      <c r="C11" s="131" t="s">
        <v>1</v>
      </c>
      <c r="D11" s="131" t="s">
        <v>2</v>
      </c>
      <c r="E11" s="131" t="s">
        <v>3</v>
      </c>
      <c r="F11" s="131" t="s">
        <v>32</v>
      </c>
      <c r="G11" s="132" t="s">
        <v>17</v>
      </c>
    </row>
    <row r="12" spans="2:7" ht="27.95" customHeight="1">
      <c r="B12" s="39" t="s">
        <v>33</v>
      </c>
      <c r="C12" s="37">
        <v>4</v>
      </c>
      <c r="D12" s="37">
        <v>0</v>
      </c>
      <c r="E12" s="37">
        <v>1</v>
      </c>
      <c r="F12" s="37">
        <v>0</v>
      </c>
      <c r="G12" s="81">
        <f t="shared" ref="G12:G35" si="0">SUM(C12:F12)</f>
        <v>5</v>
      </c>
    </row>
    <row r="13" spans="2:7" ht="27.95" customHeight="1">
      <c r="B13" s="39" t="s">
        <v>34</v>
      </c>
      <c r="C13" s="37">
        <v>6</v>
      </c>
      <c r="D13" s="37">
        <v>0</v>
      </c>
      <c r="E13" s="37">
        <v>0</v>
      </c>
      <c r="F13" s="37">
        <v>0</v>
      </c>
      <c r="G13" s="81">
        <f t="shared" si="0"/>
        <v>6</v>
      </c>
    </row>
    <row r="14" spans="2:7" ht="27.95" customHeight="1">
      <c r="B14" s="39" t="s">
        <v>35</v>
      </c>
      <c r="C14" s="37">
        <v>6</v>
      </c>
      <c r="D14" s="37">
        <v>0</v>
      </c>
      <c r="E14" s="37">
        <v>1</v>
      </c>
      <c r="F14" s="37">
        <v>0</v>
      </c>
      <c r="G14" s="81">
        <f t="shared" si="0"/>
        <v>7</v>
      </c>
    </row>
    <row r="15" spans="2:7" ht="27.95" customHeight="1">
      <c r="B15" s="39" t="s">
        <v>36</v>
      </c>
      <c r="C15" s="37">
        <v>7</v>
      </c>
      <c r="D15" s="37">
        <v>0</v>
      </c>
      <c r="E15" s="37">
        <v>0</v>
      </c>
      <c r="F15" s="37">
        <v>0</v>
      </c>
      <c r="G15" s="81">
        <f t="shared" si="0"/>
        <v>7</v>
      </c>
    </row>
    <row r="16" spans="2:7" ht="27.95" customHeight="1">
      <c r="B16" s="39" t="s">
        <v>37</v>
      </c>
      <c r="C16" s="37">
        <v>5</v>
      </c>
      <c r="D16" s="37">
        <v>0</v>
      </c>
      <c r="E16" s="37">
        <v>0</v>
      </c>
      <c r="F16" s="37">
        <v>0</v>
      </c>
      <c r="G16" s="81">
        <f t="shared" si="0"/>
        <v>5</v>
      </c>
    </row>
    <row r="17" spans="2:7" ht="27.95" customHeight="1">
      <c r="B17" s="39" t="s">
        <v>38</v>
      </c>
      <c r="C17" s="37">
        <v>4</v>
      </c>
      <c r="D17" s="37">
        <v>0</v>
      </c>
      <c r="E17" s="37">
        <v>0</v>
      </c>
      <c r="F17" s="37">
        <v>0</v>
      </c>
      <c r="G17" s="81">
        <f t="shared" si="0"/>
        <v>4</v>
      </c>
    </row>
    <row r="18" spans="2:7" ht="27.95" customHeight="1">
      <c r="B18" s="39" t="s">
        <v>39</v>
      </c>
      <c r="C18" s="37">
        <v>3</v>
      </c>
      <c r="D18" s="37">
        <v>0</v>
      </c>
      <c r="E18" s="37">
        <v>1</v>
      </c>
      <c r="F18" s="37">
        <v>0</v>
      </c>
      <c r="G18" s="81">
        <f t="shared" si="0"/>
        <v>4</v>
      </c>
    </row>
    <row r="19" spans="2:7" ht="27.95" customHeight="1">
      <c r="B19" s="39" t="s">
        <v>40</v>
      </c>
      <c r="C19" s="37">
        <v>12</v>
      </c>
      <c r="D19" s="37">
        <v>0</v>
      </c>
      <c r="E19" s="37">
        <v>0</v>
      </c>
      <c r="F19" s="37">
        <v>0</v>
      </c>
      <c r="G19" s="81">
        <f t="shared" si="0"/>
        <v>12</v>
      </c>
    </row>
    <row r="20" spans="2:7" ht="27.95" customHeight="1">
      <c r="B20" s="39" t="s">
        <v>41</v>
      </c>
      <c r="C20" s="37">
        <v>15</v>
      </c>
      <c r="D20" s="37">
        <v>1</v>
      </c>
      <c r="E20" s="37">
        <v>0</v>
      </c>
      <c r="F20" s="37">
        <v>0</v>
      </c>
      <c r="G20" s="81">
        <f t="shared" si="0"/>
        <v>16</v>
      </c>
    </row>
    <row r="21" spans="2:7" ht="27.95" customHeight="1">
      <c r="B21" s="39" t="s">
        <v>42</v>
      </c>
      <c r="C21" s="37">
        <v>20</v>
      </c>
      <c r="D21" s="37">
        <v>2</v>
      </c>
      <c r="E21" s="37">
        <v>1</v>
      </c>
      <c r="F21" s="37">
        <v>0</v>
      </c>
      <c r="G21" s="81">
        <f t="shared" si="0"/>
        <v>23</v>
      </c>
    </row>
    <row r="22" spans="2:7" ht="27.95" customHeight="1">
      <c r="B22" s="39" t="s">
        <v>43</v>
      </c>
      <c r="C22" s="37">
        <v>13</v>
      </c>
      <c r="D22" s="37">
        <v>0</v>
      </c>
      <c r="E22" s="37">
        <v>0</v>
      </c>
      <c r="F22" s="37">
        <v>0</v>
      </c>
      <c r="G22" s="79">
        <f t="shared" si="0"/>
        <v>13</v>
      </c>
    </row>
    <row r="23" spans="2:7" ht="27.95" customHeight="1">
      <c r="B23" s="39" t="s">
        <v>44</v>
      </c>
      <c r="C23" s="37">
        <v>12</v>
      </c>
      <c r="D23" s="37">
        <v>1</v>
      </c>
      <c r="E23" s="37">
        <v>0</v>
      </c>
      <c r="F23" s="37">
        <v>0</v>
      </c>
      <c r="G23" s="79">
        <f t="shared" si="0"/>
        <v>13</v>
      </c>
    </row>
    <row r="24" spans="2:7" ht="27.95" customHeight="1">
      <c r="B24" s="39" t="s">
        <v>45</v>
      </c>
      <c r="C24" s="37">
        <v>15</v>
      </c>
      <c r="D24" s="37">
        <v>0</v>
      </c>
      <c r="E24" s="37">
        <v>0</v>
      </c>
      <c r="F24" s="37">
        <v>0</v>
      </c>
      <c r="G24" s="79">
        <f t="shared" si="0"/>
        <v>15</v>
      </c>
    </row>
    <row r="25" spans="2:7" ht="27.95" customHeight="1">
      <c r="B25" s="39" t="s">
        <v>46</v>
      </c>
      <c r="C25" s="37">
        <v>12</v>
      </c>
      <c r="D25" s="37">
        <v>1</v>
      </c>
      <c r="E25" s="37">
        <v>0</v>
      </c>
      <c r="F25" s="37">
        <v>0</v>
      </c>
      <c r="G25" s="79">
        <f t="shared" si="0"/>
        <v>13</v>
      </c>
    </row>
    <row r="26" spans="2:7" ht="27.95" customHeight="1">
      <c r="B26" s="39" t="s">
        <v>47</v>
      </c>
      <c r="C26" s="37">
        <v>21</v>
      </c>
      <c r="D26" s="37">
        <v>0</v>
      </c>
      <c r="E26" s="37">
        <v>1</v>
      </c>
      <c r="F26" s="37">
        <v>0</v>
      </c>
      <c r="G26" s="79">
        <f t="shared" si="0"/>
        <v>22</v>
      </c>
    </row>
    <row r="27" spans="2:7" ht="27.95" customHeight="1">
      <c r="B27" s="39" t="s">
        <v>48</v>
      </c>
      <c r="C27" s="37">
        <v>23</v>
      </c>
      <c r="D27" s="37">
        <v>2</v>
      </c>
      <c r="E27" s="37">
        <v>0</v>
      </c>
      <c r="F27" s="37">
        <v>0</v>
      </c>
      <c r="G27" s="79">
        <f t="shared" si="0"/>
        <v>25</v>
      </c>
    </row>
    <row r="28" spans="2:7" ht="27.95" customHeight="1">
      <c r="B28" s="39" t="s">
        <v>49</v>
      </c>
      <c r="C28" s="37">
        <v>17</v>
      </c>
      <c r="D28" s="37">
        <v>0</v>
      </c>
      <c r="E28" s="37">
        <v>0</v>
      </c>
      <c r="F28" s="37">
        <v>0</v>
      </c>
      <c r="G28" s="79">
        <f t="shared" si="0"/>
        <v>17</v>
      </c>
    </row>
    <row r="29" spans="2:7" ht="27.95" customHeight="1">
      <c r="B29" s="39" t="s">
        <v>50</v>
      </c>
      <c r="C29" s="37">
        <v>27</v>
      </c>
      <c r="D29" s="37">
        <v>0</v>
      </c>
      <c r="E29" s="37">
        <v>1</v>
      </c>
      <c r="F29" s="37">
        <v>0</v>
      </c>
      <c r="G29" s="79">
        <f t="shared" si="0"/>
        <v>28</v>
      </c>
    </row>
    <row r="30" spans="2:7" ht="27.95" customHeight="1">
      <c r="B30" s="39" t="s">
        <v>51</v>
      </c>
      <c r="C30" s="37">
        <v>16</v>
      </c>
      <c r="D30" s="37">
        <v>0</v>
      </c>
      <c r="E30" s="37">
        <v>1</v>
      </c>
      <c r="F30" s="37">
        <v>0</v>
      </c>
      <c r="G30" s="79">
        <f t="shared" si="0"/>
        <v>17</v>
      </c>
    </row>
    <row r="31" spans="2:7" ht="27.95" customHeight="1">
      <c r="B31" s="39" t="s">
        <v>52</v>
      </c>
      <c r="C31" s="37">
        <v>20</v>
      </c>
      <c r="D31" s="37">
        <v>0</v>
      </c>
      <c r="E31" s="37">
        <v>0</v>
      </c>
      <c r="F31" s="37">
        <v>0</v>
      </c>
      <c r="G31" s="81">
        <f t="shared" si="0"/>
        <v>20</v>
      </c>
    </row>
    <row r="32" spans="2:7" ht="27.95" customHeight="1">
      <c r="B32" s="39" t="s">
        <v>53</v>
      </c>
      <c r="C32" s="37">
        <v>12</v>
      </c>
      <c r="D32" s="37">
        <v>1</v>
      </c>
      <c r="E32" s="37">
        <v>0</v>
      </c>
      <c r="F32" s="37">
        <v>0</v>
      </c>
      <c r="G32" s="81">
        <f t="shared" si="0"/>
        <v>13</v>
      </c>
    </row>
    <row r="33" spans="2:7" ht="27.95" customHeight="1">
      <c r="B33" s="39" t="s">
        <v>54</v>
      </c>
      <c r="C33" s="37">
        <v>12</v>
      </c>
      <c r="D33" s="37">
        <v>0</v>
      </c>
      <c r="E33" s="37">
        <v>0</v>
      </c>
      <c r="F33" s="37">
        <v>0</v>
      </c>
      <c r="G33" s="81">
        <f t="shared" si="0"/>
        <v>12</v>
      </c>
    </row>
    <row r="34" spans="2:7" ht="27.95" customHeight="1">
      <c r="B34" s="39" t="s">
        <v>55</v>
      </c>
      <c r="C34" s="37">
        <v>7</v>
      </c>
      <c r="D34" s="37">
        <v>0</v>
      </c>
      <c r="E34" s="37">
        <v>0</v>
      </c>
      <c r="F34" s="37">
        <v>0</v>
      </c>
      <c r="G34" s="81">
        <f t="shared" si="0"/>
        <v>7</v>
      </c>
    </row>
    <row r="35" spans="2:7" ht="27.95" customHeight="1">
      <c r="B35" s="40" t="s">
        <v>56</v>
      </c>
      <c r="C35" s="37">
        <v>11</v>
      </c>
      <c r="D35" s="37">
        <v>0</v>
      </c>
      <c r="E35" s="37">
        <v>0</v>
      </c>
      <c r="F35" s="37">
        <v>0</v>
      </c>
      <c r="G35" s="81">
        <f t="shared" si="0"/>
        <v>11</v>
      </c>
    </row>
    <row r="36" spans="2:7" s="46" customFormat="1" ht="5.25" customHeight="1" thickBot="1">
      <c r="B36" s="126"/>
      <c r="C36" s="127"/>
      <c r="D36" s="127"/>
      <c r="E36" s="127"/>
      <c r="F36" s="127"/>
      <c r="G36" s="133" t="s">
        <v>57</v>
      </c>
    </row>
    <row r="37" spans="2:7" ht="27.95" customHeight="1" thickTop="1">
      <c r="B37" s="41" t="s">
        <v>5</v>
      </c>
      <c r="C37" s="42">
        <f>SUM(C12:C36)</f>
        <v>300</v>
      </c>
      <c r="D37" s="42">
        <f>SUM(D12:D36)</f>
        <v>8</v>
      </c>
      <c r="E37" s="42">
        <f>SUM(E12:E36)</f>
        <v>7</v>
      </c>
      <c r="F37" s="42">
        <f>SUM(F12:F35)</f>
        <v>0</v>
      </c>
      <c r="G37" s="43">
        <f>SUM(C37:F37)</f>
        <v>315</v>
      </c>
    </row>
    <row r="38" spans="2:7" ht="27.95" customHeight="1">
      <c r="B38" s="23"/>
      <c r="C38" s="24"/>
      <c r="D38" s="24"/>
      <c r="E38" s="24"/>
      <c r="F38" s="24"/>
      <c r="G38" s="26"/>
    </row>
    <row r="39" spans="2:7" ht="27.95" customHeight="1">
      <c r="B39" s="23"/>
      <c r="C39" s="217"/>
      <c r="D39" s="217"/>
      <c r="E39" s="217"/>
      <c r="F39" s="217"/>
      <c r="G39" s="26"/>
    </row>
    <row r="40" spans="2:7" ht="27.95" customHeight="1">
      <c r="B40" s="25"/>
      <c r="C40" s="26"/>
      <c r="D40" s="26"/>
      <c r="E40" s="26"/>
      <c r="F40" s="26"/>
      <c r="G40" s="26"/>
    </row>
    <row r="41" spans="2:7" ht="12" customHeight="1">
      <c r="B41" s="23"/>
      <c r="C41" s="23"/>
      <c r="D41" s="23"/>
      <c r="E41" s="24"/>
      <c r="F41" s="24"/>
      <c r="G41" s="26"/>
    </row>
    <row r="42" spans="2:7" ht="20.25" customHeight="1">
      <c r="B42" s="25"/>
      <c r="C42" s="26"/>
      <c r="D42" s="26"/>
      <c r="E42" s="26"/>
      <c r="F42" s="26"/>
      <c r="G42" s="26"/>
    </row>
    <row r="43" spans="2:7" ht="30.95" customHeight="1">
      <c r="B43" s="27"/>
      <c r="C43" s="26"/>
      <c r="D43" s="26"/>
      <c r="E43" s="26"/>
      <c r="F43" s="26"/>
      <c r="G43" s="26"/>
    </row>
    <row r="44" spans="2:7" ht="30.95" customHeight="1">
      <c r="B44" s="28"/>
      <c r="C44" s="28"/>
      <c r="D44" s="28"/>
      <c r="E44" s="28"/>
      <c r="F44" s="28"/>
      <c r="G44" s="26"/>
    </row>
    <row r="45" spans="2:7" ht="30.95" customHeight="1">
      <c r="B45" s="28"/>
      <c r="C45" s="28"/>
      <c r="D45" s="28"/>
      <c r="E45" s="28"/>
      <c r="F45" s="28"/>
      <c r="G45" s="26"/>
    </row>
    <row r="46" spans="2:7" ht="30.95" customHeight="1">
      <c r="B46" s="29"/>
      <c r="C46" s="29"/>
      <c r="D46" s="29"/>
      <c r="E46" s="29"/>
      <c r="F46" s="29"/>
      <c r="G46" s="26"/>
    </row>
    <row r="47" spans="2:7" ht="30.95" customHeight="1">
      <c r="B47" s="30"/>
      <c r="C47" s="30"/>
      <c r="D47" s="30"/>
      <c r="E47" s="30"/>
      <c r="F47" s="30"/>
      <c r="G47" s="26"/>
    </row>
    <row r="48" spans="2:7" ht="30.95" customHeight="1">
      <c r="B48" s="31"/>
      <c r="C48" s="31"/>
      <c r="D48" s="31"/>
      <c r="E48" s="31"/>
      <c r="F48" s="31"/>
      <c r="G48" s="26"/>
    </row>
    <row r="49" spans="2:7" ht="30.95" customHeight="1">
      <c r="B49" s="25"/>
      <c r="C49" s="26"/>
      <c r="D49" s="26"/>
      <c r="E49" s="26"/>
      <c r="F49" s="26"/>
      <c r="G49" s="26"/>
    </row>
    <row r="50" spans="2:7" ht="30.95" customHeight="1">
      <c r="B50" s="25"/>
      <c r="C50" s="26"/>
      <c r="D50" s="26"/>
      <c r="E50" s="26"/>
      <c r="F50" s="26"/>
      <c r="G50" s="26"/>
    </row>
    <row r="51" spans="2:7" ht="30.95" customHeight="1">
      <c r="B51" s="25"/>
      <c r="C51" s="26"/>
      <c r="D51" s="26"/>
      <c r="E51" s="26"/>
      <c r="F51" s="26"/>
      <c r="G51" s="26"/>
    </row>
    <row r="52" spans="2:7" ht="30.95" customHeight="1">
      <c r="B52" s="25"/>
      <c r="C52" s="26"/>
      <c r="D52" s="26"/>
      <c r="E52" s="26"/>
      <c r="F52" s="26"/>
      <c r="G52" s="26"/>
    </row>
    <row r="53" spans="2:7" ht="30.95" customHeight="1">
      <c r="B53" s="25"/>
      <c r="C53" s="26"/>
      <c r="D53" s="26"/>
      <c r="E53" s="26"/>
      <c r="F53" s="26"/>
      <c r="G53" s="26"/>
    </row>
    <row r="54" spans="2:7" ht="30.95" customHeight="1">
      <c r="B54" s="32"/>
      <c r="C54" s="24"/>
      <c r="D54" s="24"/>
      <c r="E54" s="24"/>
      <c r="F54" s="24"/>
      <c r="G54" s="26"/>
    </row>
    <row r="55" spans="2:7" ht="30.95" customHeight="1">
      <c r="B55" s="25"/>
      <c r="C55" s="26"/>
      <c r="D55" s="26"/>
      <c r="E55" s="26"/>
      <c r="F55" s="26"/>
      <c r="G55" s="26"/>
    </row>
    <row r="56" spans="2:7" ht="30.95" customHeight="1">
      <c r="B56" s="25"/>
      <c r="C56" s="26"/>
      <c r="D56" s="26"/>
      <c r="E56" s="26"/>
      <c r="F56" s="26"/>
      <c r="G56" s="26"/>
    </row>
    <row r="57" spans="2:7" ht="30.95" customHeight="1">
      <c r="B57" s="27"/>
      <c r="C57" s="26"/>
      <c r="D57" s="26"/>
      <c r="E57" s="26"/>
      <c r="F57" s="26"/>
      <c r="G57" s="26"/>
    </row>
    <row r="58" spans="2:7" ht="15">
      <c r="B58" s="44"/>
      <c r="C58" s="44"/>
      <c r="D58" s="44"/>
      <c r="E58" s="44"/>
      <c r="F58" s="44"/>
      <c r="G58" s="26"/>
    </row>
    <row r="59" spans="2:7" ht="15">
      <c r="B59" s="44"/>
      <c r="C59" s="44"/>
      <c r="D59" s="44"/>
      <c r="E59" s="44"/>
      <c r="F59" s="44"/>
      <c r="G59" s="26"/>
    </row>
    <row r="60" spans="2:7" ht="15">
      <c r="B60" s="44"/>
      <c r="C60" s="44"/>
      <c r="D60" s="44"/>
      <c r="E60" s="44"/>
      <c r="F60" s="44"/>
      <c r="G60" s="26"/>
    </row>
    <row r="61" spans="2:7" ht="15">
      <c r="B61" s="44"/>
      <c r="C61" s="44"/>
      <c r="D61" s="44"/>
      <c r="E61" s="44"/>
      <c r="F61" s="44"/>
      <c r="G61" s="26"/>
    </row>
    <row r="62" spans="2:7" ht="15">
      <c r="B62" s="44"/>
      <c r="C62" s="44"/>
      <c r="D62" s="44"/>
      <c r="E62" s="44"/>
      <c r="F62" s="44"/>
      <c r="G62" s="26"/>
    </row>
    <row r="63" spans="2:7" ht="15">
      <c r="B63" s="44"/>
      <c r="C63" s="44"/>
      <c r="D63" s="44"/>
      <c r="E63" s="44"/>
      <c r="F63" s="44"/>
      <c r="G63" s="26"/>
    </row>
    <row r="64" spans="2:7" ht="15">
      <c r="B64" s="44"/>
      <c r="C64" s="44"/>
      <c r="D64" s="44"/>
      <c r="E64" s="44"/>
      <c r="F64" s="44"/>
      <c r="G64" s="26"/>
    </row>
    <row r="65" spans="2:7" ht="15">
      <c r="B65" s="44"/>
      <c r="C65" s="44"/>
      <c r="D65" s="44"/>
      <c r="E65" s="44"/>
      <c r="F65" s="44"/>
      <c r="G65" s="26"/>
    </row>
    <row r="66" spans="2:7" ht="15">
      <c r="B66" s="44"/>
      <c r="C66" s="44"/>
      <c r="D66" s="44"/>
      <c r="E66" s="44"/>
      <c r="F66" s="44"/>
      <c r="G66" s="26"/>
    </row>
    <row r="67" spans="2:7" ht="15">
      <c r="B67" s="44"/>
      <c r="C67" s="44"/>
      <c r="D67" s="44"/>
      <c r="E67" s="44"/>
      <c r="F67" s="44"/>
      <c r="G67" s="26"/>
    </row>
    <row r="68" spans="2:7" ht="15">
      <c r="B68" s="44"/>
      <c r="C68" s="44"/>
      <c r="D68" s="44"/>
      <c r="E68" s="44"/>
      <c r="F68" s="44"/>
      <c r="G68" s="26"/>
    </row>
    <row r="69" spans="2:7" ht="15">
      <c r="B69" s="44"/>
      <c r="C69" s="44"/>
      <c r="D69" s="44"/>
      <c r="E69" s="44"/>
      <c r="F69" s="44"/>
      <c r="G69" s="26"/>
    </row>
    <row r="70" spans="2:7" ht="15">
      <c r="B70" s="44"/>
      <c r="C70" s="44"/>
      <c r="D70" s="44"/>
      <c r="E70" s="44"/>
      <c r="F70" s="44"/>
      <c r="G70" s="26"/>
    </row>
    <row r="71" spans="2:7" ht="15">
      <c r="B71" s="44"/>
      <c r="C71" s="44"/>
      <c r="D71" s="44"/>
      <c r="E71" s="44"/>
      <c r="F71" s="44"/>
      <c r="G71" s="26"/>
    </row>
    <row r="72" spans="2:7" ht="15">
      <c r="B72" s="44"/>
      <c r="C72" s="44"/>
      <c r="D72" s="44"/>
      <c r="E72" s="44"/>
      <c r="F72" s="44"/>
      <c r="G72" s="26"/>
    </row>
    <row r="73" spans="2:7" ht="15">
      <c r="B73" s="44"/>
      <c r="C73" s="44"/>
      <c r="D73" s="44"/>
      <c r="E73" s="44"/>
      <c r="F73" s="44"/>
      <c r="G73" s="26"/>
    </row>
    <row r="74" spans="2:7" ht="15">
      <c r="B74" s="44"/>
      <c r="C74" s="44"/>
      <c r="D74" s="44"/>
      <c r="E74" s="44"/>
      <c r="F74" s="44"/>
      <c r="G74" s="26"/>
    </row>
    <row r="75" spans="2:7" ht="15">
      <c r="B75" s="44"/>
      <c r="C75" s="44"/>
      <c r="D75" s="44"/>
      <c r="E75" s="44"/>
      <c r="F75" s="44"/>
      <c r="G75" s="26"/>
    </row>
    <row r="76" spans="2:7" ht="15">
      <c r="B76" s="44"/>
      <c r="C76" s="44"/>
      <c r="D76" s="44"/>
      <c r="E76" s="44"/>
      <c r="F76" s="44"/>
      <c r="G76" s="26"/>
    </row>
    <row r="77" spans="2:7" ht="15">
      <c r="B77" s="44"/>
      <c r="C77" s="44"/>
      <c r="D77" s="44"/>
      <c r="E77" s="44"/>
      <c r="F77" s="44"/>
      <c r="G77" s="26"/>
    </row>
    <row r="78" spans="2:7" ht="15">
      <c r="B78" s="44"/>
      <c r="C78" s="44"/>
      <c r="D78" s="44"/>
      <c r="E78" s="44"/>
      <c r="F78" s="44"/>
      <c r="G78" s="26"/>
    </row>
    <row r="79" spans="2:7" ht="15">
      <c r="B79" s="44"/>
      <c r="C79" s="44"/>
      <c r="D79" s="44"/>
      <c r="E79" s="44"/>
      <c r="F79" s="44"/>
      <c r="G79" s="26"/>
    </row>
    <row r="80" spans="2:7" ht="15">
      <c r="B80" s="44"/>
      <c r="C80" s="44"/>
      <c r="D80" s="44"/>
      <c r="E80" s="44"/>
      <c r="F80" s="44"/>
      <c r="G80" s="26"/>
    </row>
    <row r="81" spans="2:7" ht="15">
      <c r="B81" s="44"/>
      <c r="C81" s="44"/>
      <c r="D81" s="44"/>
      <c r="E81" s="44"/>
      <c r="F81" s="44"/>
      <c r="G81" s="26"/>
    </row>
    <row r="82" spans="2:7" ht="15">
      <c r="B82" s="44"/>
      <c r="C82" s="44"/>
      <c r="D82" s="44"/>
      <c r="E82" s="44"/>
      <c r="F82" s="44"/>
      <c r="G82" s="26"/>
    </row>
    <row r="83" spans="2:7" ht="15">
      <c r="B83" s="44"/>
      <c r="C83" s="44"/>
      <c r="D83" s="44"/>
      <c r="E83" s="44"/>
      <c r="F83" s="44"/>
      <c r="G83" s="26"/>
    </row>
    <row r="84" spans="2:7" ht="15">
      <c r="B84" s="44"/>
      <c r="C84" s="44"/>
      <c r="D84" s="44"/>
      <c r="E84" s="44"/>
      <c r="F84" s="44"/>
      <c r="G84" s="26"/>
    </row>
    <row r="85" spans="2:7" ht="15">
      <c r="B85" s="44"/>
      <c r="C85" s="44"/>
      <c r="D85" s="44"/>
      <c r="E85" s="44"/>
      <c r="F85" s="44"/>
      <c r="G85" s="26"/>
    </row>
    <row r="86" spans="2:7" ht="15.75">
      <c r="B86" s="44"/>
      <c r="C86" s="44"/>
      <c r="D86" s="44"/>
      <c r="E86" s="44"/>
      <c r="F86" s="44"/>
      <c r="G86" s="45"/>
    </row>
    <row r="87" spans="2:7" ht="15.75">
      <c r="B87" s="44"/>
      <c r="C87" s="44"/>
      <c r="D87" s="44"/>
      <c r="E87" s="44"/>
      <c r="F87" s="44"/>
      <c r="G87" s="24"/>
    </row>
    <row r="88" spans="2:7" ht="15">
      <c r="B88" s="44"/>
      <c r="C88" s="44"/>
      <c r="D88" s="44"/>
      <c r="E88" s="44"/>
      <c r="F88" s="44"/>
      <c r="G88" s="26"/>
    </row>
    <row r="89" spans="2:7" ht="15.75">
      <c r="B89" s="44"/>
      <c r="C89" s="44"/>
      <c r="D89" s="44"/>
      <c r="E89" s="44"/>
      <c r="F89" s="44"/>
      <c r="G89" s="24"/>
    </row>
    <row r="90" spans="2:7" ht="15">
      <c r="B90" s="44"/>
      <c r="C90" s="44"/>
      <c r="D90" s="44"/>
      <c r="E90" s="44"/>
      <c r="F90" s="44"/>
      <c r="G90" s="26"/>
    </row>
    <row r="91" spans="2:7" ht="15">
      <c r="B91" s="44"/>
      <c r="C91" s="44"/>
      <c r="D91" s="44"/>
      <c r="E91" s="44"/>
      <c r="F91" s="44"/>
      <c r="G91" s="26"/>
    </row>
    <row r="92" spans="2:7" ht="15">
      <c r="B92" s="44"/>
      <c r="C92" s="44"/>
      <c r="D92" s="44"/>
      <c r="E92" s="44"/>
      <c r="F92" s="44"/>
      <c r="G92" s="26"/>
    </row>
    <row r="93" spans="2:7">
      <c r="B93" s="44"/>
      <c r="C93" s="44"/>
      <c r="D93" s="44"/>
      <c r="E93" s="44"/>
      <c r="F93" s="44"/>
      <c r="G93" s="28"/>
    </row>
    <row r="94" spans="2:7">
      <c r="B94" s="44"/>
      <c r="C94" s="44"/>
      <c r="D94" s="44"/>
      <c r="E94" s="44"/>
      <c r="F94" s="44"/>
      <c r="G94" s="28"/>
    </row>
    <row r="95" spans="2:7" ht="15.75">
      <c r="B95" s="44"/>
      <c r="C95" s="44"/>
      <c r="D95" s="44"/>
      <c r="E95" s="44"/>
      <c r="F95" s="44"/>
      <c r="G95" s="29"/>
    </row>
    <row r="96" spans="2:7">
      <c r="B96" s="44"/>
      <c r="C96" s="44"/>
      <c r="D96" s="44"/>
      <c r="E96" s="44"/>
      <c r="F96" s="44"/>
      <c r="G96" s="30"/>
    </row>
    <row r="97" spans="2:7" ht="15">
      <c r="B97" s="44"/>
      <c r="C97" s="44"/>
      <c r="D97" s="44"/>
      <c r="E97" s="44"/>
      <c r="F97" s="44"/>
      <c r="G97" s="31"/>
    </row>
    <row r="98" spans="2:7" ht="15">
      <c r="B98" s="44"/>
      <c r="C98" s="44"/>
      <c r="D98" s="44"/>
      <c r="E98" s="44"/>
      <c r="F98" s="44"/>
      <c r="G98" s="26"/>
    </row>
    <row r="99" spans="2:7" ht="15">
      <c r="G99" s="26"/>
    </row>
    <row r="100" spans="2:7" ht="15">
      <c r="G100" s="26"/>
    </row>
    <row r="101" spans="2:7" ht="15">
      <c r="G101" s="26"/>
    </row>
    <row r="102" spans="2:7" ht="15">
      <c r="G102" s="26"/>
    </row>
    <row r="103" spans="2:7" ht="15.75">
      <c r="G103" s="24"/>
    </row>
    <row r="104" spans="2:7" ht="15">
      <c r="G104" s="26"/>
    </row>
    <row r="105" spans="2:7" ht="15">
      <c r="G105" s="26"/>
    </row>
    <row r="106" spans="2:7" ht="15">
      <c r="G106" s="26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97"/>
  <sheetViews>
    <sheetView showGridLines="0" view="pageLayout" topLeftCell="A55" zoomScaleNormal="100" workbookViewId="0">
      <selection activeCell="C35" sqref="C35"/>
    </sheetView>
  </sheetViews>
  <sheetFormatPr baseColWidth="10" defaultRowHeight="12.75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2" spans="2:7" ht="20.25" customHeight="1"/>
    <row r="3" spans="2:7" ht="31.5" customHeight="1">
      <c r="B3" s="355" t="s">
        <v>147</v>
      </c>
      <c r="C3" s="355"/>
      <c r="D3" s="355"/>
      <c r="E3" s="355"/>
      <c r="F3" s="355"/>
      <c r="G3" s="355"/>
    </row>
    <row r="4" spans="2:7" ht="28.5" customHeight="1">
      <c r="B4" s="355"/>
      <c r="C4" s="355"/>
      <c r="D4" s="355"/>
      <c r="E4" s="355"/>
      <c r="F4" s="355"/>
      <c r="G4" s="355"/>
    </row>
    <row r="5" spans="2:7">
      <c r="B5" s="355"/>
      <c r="C5" s="355"/>
      <c r="D5" s="355"/>
      <c r="E5" s="355"/>
      <c r="F5" s="355"/>
      <c r="G5" s="355"/>
    </row>
    <row r="8" spans="2:7" ht="8.25" customHeight="1" thickBot="1"/>
    <row r="9" spans="2:7" ht="30" customHeight="1" thickBot="1">
      <c r="B9" s="357" t="s">
        <v>176</v>
      </c>
      <c r="C9" s="358"/>
      <c r="D9" s="358"/>
      <c r="E9" s="358"/>
      <c r="F9" s="358"/>
      <c r="G9" s="359"/>
    </row>
    <row r="10" spans="2:7">
      <c r="B10" s="38"/>
      <c r="C10" s="38"/>
      <c r="D10" s="38"/>
      <c r="E10" s="38"/>
      <c r="F10" s="38"/>
      <c r="G10" s="38"/>
    </row>
    <row r="11" spans="2:7" ht="40.5" customHeight="1">
      <c r="B11" s="134" t="s">
        <v>31</v>
      </c>
      <c r="C11" s="134" t="s">
        <v>111</v>
      </c>
    </row>
    <row r="12" spans="2:7" ht="27.95" customHeight="1">
      <c r="B12" s="39" t="s">
        <v>33</v>
      </c>
      <c r="C12" s="37">
        <v>2</v>
      </c>
    </row>
    <row r="13" spans="2:7" ht="27.95" customHeight="1">
      <c r="B13" s="39" t="s">
        <v>34</v>
      </c>
      <c r="C13" s="37">
        <v>5</v>
      </c>
    </row>
    <row r="14" spans="2:7" ht="27.95" customHeight="1">
      <c r="B14" s="39" t="s">
        <v>35</v>
      </c>
      <c r="C14" s="80">
        <v>1</v>
      </c>
    </row>
    <row r="15" spans="2:7" ht="27.95" customHeight="1">
      <c r="B15" s="39" t="s">
        <v>36</v>
      </c>
      <c r="C15" s="80">
        <v>4</v>
      </c>
    </row>
    <row r="16" spans="2:7" ht="27.95" customHeight="1">
      <c r="B16" s="39" t="s">
        <v>37</v>
      </c>
      <c r="C16" s="37">
        <v>2</v>
      </c>
    </row>
    <row r="17" spans="2:3" ht="27.95" customHeight="1">
      <c r="B17" s="39" t="s">
        <v>38</v>
      </c>
      <c r="C17" s="37">
        <v>1</v>
      </c>
    </row>
    <row r="18" spans="2:3" ht="27.95" customHeight="1">
      <c r="B18" s="39" t="s">
        <v>39</v>
      </c>
      <c r="C18" s="37">
        <v>1</v>
      </c>
    </row>
    <row r="19" spans="2:3" ht="27.95" customHeight="1">
      <c r="B19" s="39" t="s">
        <v>40</v>
      </c>
      <c r="C19" s="37">
        <v>1</v>
      </c>
    </row>
    <row r="20" spans="2:3" ht="27.95" customHeight="1">
      <c r="B20" s="39" t="s">
        <v>41</v>
      </c>
      <c r="C20" s="37">
        <v>0</v>
      </c>
    </row>
    <row r="21" spans="2:3" ht="27.95" customHeight="1">
      <c r="B21" s="39" t="s">
        <v>42</v>
      </c>
      <c r="C21" s="37">
        <v>1</v>
      </c>
    </row>
    <row r="22" spans="2:3" ht="27.95" customHeight="1">
      <c r="B22" s="39" t="s">
        <v>43</v>
      </c>
      <c r="C22" s="37">
        <v>0</v>
      </c>
    </row>
    <row r="23" spans="2:3" ht="27.95" customHeight="1">
      <c r="B23" s="39" t="s">
        <v>44</v>
      </c>
      <c r="C23" s="37">
        <v>0</v>
      </c>
    </row>
    <row r="24" spans="2:3" ht="27.95" customHeight="1">
      <c r="B24" s="39" t="s">
        <v>45</v>
      </c>
      <c r="C24" s="37">
        <v>0</v>
      </c>
    </row>
    <row r="25" spans="2:3" ht="27.95" customHeight="1">
      <c r="B25" s="39" t="s">
        <v>46</v>
      </c>
      <c r="C25" s="37">
        <v>0</v>
      </c>
    </row>
    <row r="26" spans="2:3" ht="27.95" customHeight="1">
      <c r="B26" s="39" t="s">
        <v>47</v>
      </c>
      <c r="C26" s="37">
        <v>0</v>
      </c>
    </row>
    <row r="27" spans="2:3" ht="27.95" customHeight="1">
      <c r="B27" s="39" t="s">
        <v>48</v>
      </c>
      <c r="C27" s="37">
        <v>1</v>
      </c>
    </row>
    <row r="28" spans="2:3" ht="27.95" customHeight="1">
      <c r="B28" s="39" t="s">
        <v>49</v>
      </c>
      <c r="C28" s="37">
        <v>1</v>
      </c>
    </row>
    <row r="29" spans="2:3" ht="27.95" customHeight="1">
      <c r="B29" s="39" t="s">
        <v>50</v>
      </c>
      <c r="C29" s="37">
        <v>0</v>
      </c>
    </row>
    <row r="30" spans="2:3" ht="27.95" customHeight="1">
      <c r="B30" s="39" t="s">
        <v>51</v>
      </c>
      <c r="C30" s="37">
        <v>0</v>
      </c>
    </row>
    <row r="31" spans="2:3" ht="27.95" customHeight="1">
      <c r="B31" s="39" t="s">
        <v>52</v>
      </c>
      <c r="C31" s="37">
        <v>2</v>
      </c>
    </row>
    <row r="32" spans="2:3" ht="27.95" customHeight="1">
      <c r="B32" s="39" t="s">
        <v>53</v>
      </c>
      <c r="C32" s="37">
        <v>0</v>
      </c>
    </row>
    <row r="33" spans="2:9" ht="27.95" customHeight="1">
      <c r="B33" s="39" t="s">
        <v>54</v>
      </c>
      <c r="C33" s="80">
        <v>3</v>
      </c>
    </row>
    <row r="34" spans="2:9" ht="27.95" customHeight="1">
      <c r="B34" s="39" t="s">
        <v>55</v>
      </c>
      <c r="C34" s="37">
        <v>3</v>
      </c>
    </row>
    <row r="35" spans="2:9" ht="27.95" customHeight="1">
      <c r="B35" s="40" t="s">
        <v>56</v>
      </c>
      <c r="C35" s="37">
        <v>4</v>
      </c>
    </row>
    <row r="36" spans="2:9" s="46" customFormat="1" ht="12.75" customHeight="1" thickBot="1">
      <c r="B36" s="180"/>
      <c r="C36" s="181"/>
    </row>
    <row r="37" spans="2:9" ht="27.95" customHeight="1" thickTop="1">
      <c r="B37" s="182" t="s">
        <v>5</v>
      </c>
      <c r="C37" s="204">
        <f>SUM(C12:C36)</f>
        <v>32</v>
      </c>
    </row>
    <row r="38" spans="2:9" ht="50.25" customHeight="1">
      <c r="B38" s="25"/>
      <c r="C38" s="26"/>
      <c r="D38" s="26"/>
      <c r="E38" s="26"/>
      <c r="F38" s="26"/>
      <c r="G38" s="26"/>
    </row>
    <row r="39" spans="2:9" ht="30.95" customHeight="1">
      <c r="B39" s="356" t="s">
        <v>177</v>
      </c>
      <c r="C39" s="356"/>
      <c r="D39" s="356"/>
      <c r="E39" s="356"/>
      <c r="F39" s="356"/>
      <c r="G39" s="356"/>
      <c r="H39" s="243"/>
      <c r="I39" s="243"/>
    </row>
    <row r="40" spans="2:9" ht="27" customHeight="1">
      <c r="B40" s="28"/>
      <c r="C40" s="28"/>
      <c r="D40" s="28"/>
      <c r="E40" s="28"/>
      <c r="F40" s="28"/>
      <c r="G40" s="26"/>
    </row>
    <row r="41" spans="2:9" ht="33" customHeight="1">
      <c r="B41" s="238" t="s">
        <v>58</v>
      </c>
      <c r="C41" s="239" t="s">
        <v>111</v>
      </c>
      <c r="D41" s="28"/>
      <c r="E41" s="28"/>
      <c r="F41" s="28"/>
      <c r="G41" s="26"/>
    </row>
    <row r="42" spans="2:9" ht="25.5" customHeight="1">
      <c r="B42" s="240" t="s">
        <v>114</v>
      </c>
      <c r="C42" s="241">
        <v>0</v>
      </c>
      <c r="D42" s="29"/>
      <c r="E42" s="29"/>
      <c r="F42" s="29"/>
      <c r="G42" s="26"/>
    </row>
    <row r="43" spans="2:9" ht="21.95" customHeight="1">
      <c r="B43" s="240" t="s">
        <v>59</v>
      </c>
      <c r="C43" s="183">
        <v>1</v>
      </c>
      <c r="D43" s="30"/>
      <c r="E43" s="30"/>
      <c r="F43" s="30"/>
      <c r="G43" s="26"/>
    </row>
    <row r="44" spans="2:9" ht="21.95" customHeight="1">
      <c r="B44" s="240" t="s">
        <v>60</v>
      </c>
      <c r="C44" s="184">
        <v>3</v>
      </c>
      <c r="D44" s="31"/>
      <c r="E44" s="31"/>
      <c r="F44" s="31"/>
      <c r="G44" s="26"/>
    </row>
    <row r="45" spans="2:9" ht="21.95" customHeight="1">
      <c r="B45" s="240" t="s">
        <v>61</v>
      </c>
      <c r="C45" s="184">
        <v>6</v>
      </c>
      <c r="D45" s="26"/>
      <c r="E45" s="26"/>
      <c r="F45" s="26"/>
      <c r="G45" s="26"/>
    </row>
    <row r="46" spans="2:9" ht="21.95" customHeight="1">
      <c r="B46" s="240" t="s">
        <v>62</v>
      </c>
      <c r="C46" s="184">
        <v>8</v>
      </c>
      <c r="D46" s="26"/>
      <c r="E46" s="26"/>
      <c r="F46" s="26"/>
      <c r="G46" s="26"/>
    </row>
    <row r="47" spans="2:9" ht="21.95" customHeight="1">
      <c r="B47" s="240" t="s">
        <v>63</v>
      </c>
      <c r="C47" s="185">
        <v>3</v>
      </c>
      <c r="D47" s="26"/>
      <c r="E47" s="26"/>
      <c r="F47" s="26"/>
      <c r="G47" s="26"/>
    </row>
    <row r="48" spans="2:9" ht="21.95" customHeight="1">
      <c r="B48" s="240" t="s">
        <v>64</v>
      </c>
      <c r="C48" s="183">
        <v>3</v>
      </c>
      <c r="D48" s="26"/>
      <c r="E48" s="26"/>
      <c r="F48" s="26"/>
      <c r="G48" s="26"/>
    </row>
    <row r="49" spans="2:7" ht="21.95" customHeight="1">
      <c r="B49" s="240" t="s">
        <v>65</v>
      </c>
      <c r="C49" s="183">
        <v>4</v>
      </c>
      <c r="D49" s="26"/>
      <c r="E49" s="26"/>
      <c r="F49" s="26"/>
      <c r="G49" s="26"/>
    </row>
    <row r="50" spans="2:7" ht="21.95" customHeight="1">
      <c r="B50" s="240" t="s">
        <v>66</v>
      </c>
      <c r="C50" s="183">
        <v>0</v>
      </c>
      <c r="D50" s="24"/>
      <c r="E50" s="24"/>
      <c r="F50" s="24"/>
      <c r="G50" s="26"/>
    </row>
    <row r="51" spans="2:7" ht="21.95" customHeight="1">
      <c r="B51" s="240" t="s">
        <v>67</v>
      </c>
      <c r="C51" s="183">
        <v>0</v>
      </c>
      <c r="D51" s="26"/>
      <c r="E51" s="26"/>
      <c r="F51" s="26"/>
      <c r="G51" s="26"/>
    </row>
    <row r="52" spans="2:7" ht="21.95" customHeight="1">
      <c r="B52" s="240" t="s">
        <v>68</v>
      </c>
      <c r="C52" s="183">
        <v>3</v>
      </c>
      <c r="D52" s="26"/>
      <c r="E52" s="26"/>
      <c r="F52" s="26"/>
      <c r="G52" s="26"/>
    </row>
    <row r="53" spans="2:7" ht="21.95" customHeight="1">
      <c r="B53" s="240" t="s">
        <v>69</v>
      </c>
      <c r="C53" s="183">
        <v>0</v>
      </c>
      <c r="D53" s="26"/>
      <c r="E53" s="26"/>
      <c r="F53" s="26"/>
      <c r="G53" s="26"/>
    </row>
    <row r="54" spans="2:7" ht="21.95" customHeight="1">
      <c r="B54" s="240" t="s">
        <v>70</v>
      </c>
      <c r="C54" s="183">
        <v>1</v>
      </c>
      <c r="D54" s="44"/>
      <c r="E54" s="44"/>
      <c r="F54" s="44"/>
      <c r="G54" s="26"/>
    </row>
    <row r="55" spans="2:7" ht="21.95" customHeight="1">
      <c r="B55" s="240" t="s">
        <v>71</v>
      </c>
      <c r="C55" s="183">
        <v>0</v>
      </c>
      <c r="D55" s="44"/>
      <c r="E55" s="44"/>
      <c r="F55" s="44"/>
      <c r="G55" s="26"/>
    </row>
    <row r="56" spans="2:7" ht="21.95" customHeight="1">
      <c r="B56" s="240" t="s">
        <v>72</v>
      </c>
      <c r="C56" s="183">
        <v>0</v>
      </c>
      <c r="D56" s="44"/>
      <c r="E56" s="44"/>
      <c r="F56" s="44"/>
      <c r="G56" s="26"/>
    </row>
    <row r="57" spans="2:7" ht="21.95" customHeight="1">
      <c r="B57" s="240" t="s">
        <v>73</v>
      </c>
      <c r="C57" s="183">
        <v>0</v>
      </c>
      <c r="D57" s="44"/>
      <c r="E57" s="44"/>
      <c r="F57" s="44"/>
      <c r="G57" s="26"/>
    </row>
    <row r="58" spans="2:7" ht="21.95" customHeight="1">
      <c r="B58" s="240" t="s">
        <v>107</v>
      </c>
      <c r="C58" s="183">
        <v>0</v>
      </c>
      <c r="D58" s="44"/>
      <c r="E58" s="44"/>
      <c r="F58" s="44"/>
      <c r="G58" s="26"/>
    </row>
    <row r="59" spans="2:7" ht="21.95" customHeight="1">
      <c r="B59" s="186" t="s">
        <v>5</v>
      </c>
      <c r="C59" s="187">
        <f>SUM(C42:C58)</f>
        <v>32</v>
      </c>
      <c r="D59" s="44"/>
      <c r="E59" s="44"/>
      <c r="F59" s="44"/>
      <c r="G59" s="26"/>
    </row>
    <row r="60" spans="2:7" ht="21.95" customHeight="1">
      <c r="B60" s="44"/>
      <c r="C60" s="44"/>
      <c r="D60" s="44"/>
      <c r="E60" s="44"/>
      <c r="F60" s="44"/>
      <c r="G60" s="26"/>
    </row>
    <row r="61" spans="2:7" ht="9.75" customHeight="1" thickBot="1">
      <c r="E61" s="44"/>
      <c r="F61" s="44"/>
      <c r="G61" s="26"/>
    </row>
    <row r="62" spans="2:7" ht="57" customHeight="1">
      <c r="B62" s="362" t="s">
        <v>118</v>
      </c>
      <c r="C62" s="363"/>
      <c r="D62" s="70"/>
      <c r="E62" s="44"/>
      <c r="F62" s="44"/>
      <c r="G62" s="26"/>
    </row>
    <row r="63" spans="2:7" ht="13.5" customHeight="1">
      <c r="B63" s="364" t="s">
        <v>158</v>
      </c>
      <c r="C63" s="364"/>
      <c r="D63" s="44"/>
      <c r="E63" s="44"/>
      <c r="F63" s="44"/>
      <c r="G63" s="26"/>
    </row>
    <row r="64" spans="2:7" ht="21.95" customHeight="1">
      <c r="B64" s="236" t="s">
        <v>119</v>
      </c>
      <c r="C64" s="237" t="s">
        <v>103</v>
      </c>
      <c r="D64" s="44"/>
      <c r="E64" s="44"/>
      <c r="F64" s="44"/>
      <c r="G64" s="26"/>
    </row>
    <row r="65" spans="2:7" ht="27" customHeight="1">
      <c r="B65" s="62" t="s">
        <v>101</v>
      </c>
      <c r="C65" s="63">
        <v>29</v>
      </c>
      <c r="D65" s="44"/>
      <c r="E65" s="44"/>
      <c r="F65" s="44"/>
      <c r="G65" s="26"/>
    </row>
    <row r="66" spans="2:7" ht="21.95" customHeight="1">
      <c r="B66" s="64" t="s">
        <v>102</v>
      </c>
      <c r="C66" s="65">
        <v>3</v>
      </c>
      <c r="D66" s="44"/>
      <c r="E66" s="44"/>
      <c r="F66" s="44"/>
      <c r="G66" s="26"/>
    </row>
    <row r="67" spans="2:7" ht="21.95" customHeight="1">
      <c r="E67" s="44"/>
      <c r="F67" s="44"/>
      <c r="G67" s="26"/>
    </row>
    <row r="68" spans="2:7" ht="15.75" thickBot="1">
      <c r="E68" s="44"/>
      <c r="F68" s="44"/>
      <c r="G68" s="26"/>
    </row>
    <row r="69" spans="2:7" ht="15.75" thickBot="1">
      <c r="B69" s="360" t="s">
        <v>106</v>
      </c>
      <c r="C69" s="361"/>
      <c r="E69" s="44"/>
      <c r="F69" s="44"/>
      <c r="G69" s="26"/>
    </row>
    <row r="70" spans="2:7" ht="15">
      <c r="B70" s="66" t="s">
        <v>14</v>
      </c>
      <c r="C70" s="67">
        <v>31</v>
      </c>
      <c r="D70" s="44"/>
      <c r="E70" s="44"/>
      <c r="F70" s="44"/>
      <c r="G70" s="26"/>
    </row>
    <row r="71" spans="2:7" ht="15.75" thickBot="1">
      <c r="B71" s="68" t="s">
        <v>15</v>
      </c>
      <c r="C71" s="69">
        <v>1</v>
      </c>
      <c r="D71" s="44"/>
      <c r="E71" s="44"/>
      <c r="F71" s="44"/>
      <c r="G71" s="26"/>
    </row>
    <row r="72" spans="2:7" ht="27.75" customHeight="1">
      <c r="D72" s="44"/>
      <c r="E72" s="44"/>
      <c r="F72" s="44"/>
      <c r="G72" s="26"/>
    </row>
    <row r="73" spans="2:7" ht="15">
      <c r="D73" s="44"/>
      <c r="E73" s="44"/>
      <c r="F73" s="44"/>
      <c r="G73" s="26"/>
    </row>
    <row r="74" spans="2:7" ht="15">
      <c r="D74" s="44"/>
      <c r="E74" s="44"/>
      <c r="F74" s="44"/>
      <c r="G74" s="26"/>
    </row>
    <row r="75" spans="2:7" ht="15">
      <c r="B75" s="44"/>
      <c r="C75" s="44"/>
      <c r="D75" s="44"/>
      <c r="E75" s="44"/>
      <c r="F75" s="44"/>
      <c r="G75" s="26"/>
    </row>
    <row r="76" spans="2:7" ht="15">
      <c r="B76" s="44"/>
      <c r="C76" s="44"/>
      <c r="D76" s="44"/>
      <c r="E76" s="44"/>
      <c r="F76" s="44"/>
      <c r="G76" s="26"/>
    </row>
    <row r="77" spans="2:7" ht="15.75">
      <c r="B77" s="44"/>
      <c r="C77" s="44"/>
      <c r="D77" s="44"/>
      <c r="E77" s="44"/>
      <c r="F77" s="44"/>
      <c r="G77" s="45"/>
    </row>
    <row r="78" spans="2:7" ht="15.75">
      <c r="B78" s="44"/>
      <c r="C78" s="44"/>
      <c r="D78" s="44"/>
      <c r="E78" s="44"/>
      <c r="F78" s="44"/>
      <c r="G78" s="24"/>
    </row>
    <row r="79" spans="2:7" ht="15">
      <c r="B79" s="44"/>
      <c r="C79" s="44"/>
      <c r="D79" s="44"/>
      <c r="E79" s="44"/>
      <c r="F79" s="44"/>
      <c r="G79" s="26"/>
    </row>
    <row r="80" spans="2:7" ht="15.75">
      <c r="B80" s="44"/>
      <c r="C80" s="44"/>
      <c r="D80" s="44"/>
      <c r="E80" s="44"/>
      <c r="F80" s="44"/>
      <c r="G80" s="24"/>
    </row>
    <row r="81" spans="2:7" ht="15">
      <c r="B81" s="44"/>
      <c r="C81" s="44"/>
      <c r="D81" s="44"/>
      <c r="E81" s="44"/>
      <c r="F81" s="44"/>
      <c r="G81" s="26"/>
    </row>
    <row r="82" spans="2:7" ht="15">
      <c r="D82" s="44"/>
      <c r="E82" s="44"/>
      <c r="F82" s="44"/>
      <c r="G82" s="26"/>
    </row>
    <row r="83" spans="2:7" ht="15">
      <c r="D83" s="44"/>
      <c r="E83" s="44"/>
      <c r="F83" s="44"/>
      <c r="G83" s="26"/>
    </row>
    <row r="84" spans="2:7">
      <c r="D84" s="44"/>
      <c r="E84" s="44"/>
      <c r="F84" s="44"/>
      <c r="G84" s="28"/>
    </row>
    <row r="85" spans="2:7">
      <c r="D85" s="44"/>
      <c r="E85" s="44"/>
      <c r="F85" s="44"/>
      <c r="G85" s="28"/>
    </row>
    <row r="86" spans="2:7" ht="15.75">
      <c r="D86" s="44"/>
      <c r="E86" s="44"/>
      <c r="F86" s="44"/>
      <c r="G86" s="29"/>
    </row>
    <row r="87" spans="2:7">
      <c r="D87" s="44"/>
      <c r="E87" s="44"/>
      <c r="F87" s="44"/>
      <c r="G87" s="30"/>
    </row>
    <row r="88" spans="2:7" ht="15">
      <c r="D88" s="44"/>
      <c r="E88" s="44"/>
      <c r="F88" s="44"/>
      <c r="G88" s="31"/>
    </row>
    <row r="89" spans="2:7" ht="15">
      <c r="D89" s="44"/>
      <c r="E89" s="44"/>
      <c r="F89" s="44"/>
      <c r="G89" s="26"/>
    </row>
    <row r="90" spans="2:7" ht="15">
      <c r="G90" s="26"/>
    </row>
    <row r="91" spans="2:7" ht="15">
      <c r="G91" s="26"/>
    </row>
    <row r="92" spans="2:7" ht="15">
      <c r="G92" s="26"/>
    </row>
    <row r="93" spans="2:7" ht="15">
      <c r="G93" s="26"/>
    </row>
    <row r="94" spans="2:7" ht="15.75">
      <c r="G94" s="24"/>
    </row>
    <row r="95" spans="2:7" ht="15">
      <c r="G95" s="26"/>
    </row>
    <row r="96" spans="2:7" ht="15">
      <c r="G96" s="26"/>
    </row>
    <row r="97" spans="7:7" ht="15">
      <c r="G97" s="26"/>
    </row>
  </sheetData>
  <mergeCells count="6">
    <mergeCell ref="B3:G5"/>
    <mergeCell ref="B39:G39"/>
    <mergeCell ref="B9:G9"/>
    <mergeCell ref="B69:C69"/>
    <mergeCell ref="B62:C62"/>
    <mergeCell ref="B63:C63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61"/>
  <sheetViews>
    <sheetView showGridLines="0" view="pageLayout" zoomScaleNormal="100" workbookViewId="0">
      <selection activeCell="C35" sqref="C35"/>
    </sheetView>
  </sheetViews>
  <sheetFormatPr baseColWidth="10" defaultRowHeight="12.75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2" spans="2:7" ht="59.25" customHeight="1"/>
    <row r="3" spans="2:7" ht="26.25">
      <c r="B3" s="242" t="s">
        <v>148</v>
      </c>
      <c r="C3" s="242"/>
    </row>
    <row r="4" spans="2:7" ht="26.25">
      <c r="B4" s="242"/>
      <c r="C4" s="242"/>
    </row>
    <row r="5" spans="2:7" ht="8.25" customHeight="1">
      <c r="B5" s="242"/>
      <c r="C5" s="242"/>
      <c r="D5" s="253"/>
      <c r="E5" s="253"/>
      <c r="F5" s="253"/>
      <c r="G5" s="253"/>
    </row>
    <row r="6" spans="2:7" ht="7.5" hidden="1" customHeight="1">
      <c r="D6" s="253"/>
      <c r="E6" s="253"/>
      <c r="F6" s="253"/>
      <c r="G6" s="253"/>
    </row>
    <row r="7" spans="2:7" ht="12.75" hidden="1" customHeight="1">
      <c r="D7" s="253"/>
      <c r="E7" s="253"/>
      <c r="F7" s="253"/>
      <c r="G7" s="253"/>
    </row>
    <row r="8" spans="2:7" ht="1.5" hidden="1" customHeight="1"/>
    <row r="9" spans="2:7" ht="14.25" hidden="1" customHeight="1"/>
    <row r="10" spans="2:7" ht="3" customHeight="1">
      <c r="B10" s="105"/>
      <c r="C10" s="106"/>
    </row>
    <row r="11" spans="2:7" ht="36" customHeight="1">
      <c r="B11" s="244" t="s">
        <v>81</v>
      </c>
      <c r="C11" s="245" t="s">
        <v>82</v>
      </c>
    </row>
    <row r="12" spans="2:7" ht="27.95" customHeight="1">
      <c r="B12" s="47" t="s">
        <v>83</v>
      </c>
      <c r="C12" s="48">
        <v>494</v>
      </c>
    </row>
    <row r="13" spans="2:7" ht="27.95" customHeight="1">
      <c r="B13" s="47" t="s">
        <v>84</v>
      </c>
      <c r="C13" s="48">
        <v>390</v>
      </c>
    </row>
    <row r="14" spans="2:7" ht="27.95" customHeight="1">
      <c r="B14" s="47" t="s">
        <v>85</v>
      </c>
      <c r="C14" s="48">
        <v>412</v>
      </c>
    </row>
    <row r="15" spans="2:7" ht="27.95" customHeight="1">
      <c r="B15" s="47" t="s">
        <v>86</v>
      </c>
      <c r="C15" s="48">
        <v>0</v>
      </c>
    </row>
    <row r="16" spans="2:7" ht="27.95" customHeight="1">
      <c r="B16" s="47" t="s">
        <v>87</v>
      </c>
      <c r="C16" s="48">
        <v>208</v>
      </c>
    </row>
    <row r="17" spans="2:3" ht="27.95" customHeight="1" thickBot="1">
      <c r="B17" s="49" t="s">
        <v>88</v>
      </c>
      <c r="C17" s="50">
        <v>30</v>
      </c>
    </row>
    <row r="18" spans="2:3" ht="4.5" customHeight="1" thickBot="1">
      <c r="B18" s="153"/>
      <c r="C18" s="154"/>
    </row>
    <row r="19" spans="2:3" ht="33.75" customHeight="1" thickBot="1">
      <c r="B19" s="248" t="s">
        <v>100</v>
      </c>
      <c r="C19" s="249" t="s">
        <v>178</v>
      </c>
    </row>
    <row r="20" spans="2:3" ht="3.75" customHeight="1" thickBot="1">
      <c r="B20" s="155"/>
      <c r="C20" s="156"/>
    </row>
    <row r="21" spans="2:3" ht="27.95" customHeight="1">
      <c r="B21" s="51" t="s">
        <v>89</v>
      </c>
      <c r="C21" s="52" t="s">
        <v>82</v>
      </c>
    </row>
    <row r="22" spans="2:3" ht="27.95" customHeight="1">
      <c r="B22" s="47" t="s">
        <v>90</v>
      </c>
      <c r="C22" s="53">
        <v>549</v>
      </c>
    </row>
    <row r="23" spans="2:3" ht="27.95" customHeight="1">
      <c r="B23" s="47" t="s">
        <v>91</v>
      </c>
      <c r="C23" s="53">
        <v>1</v>
      </c>
    </row>
    <row r="24" spans="2:3" ht="27.95" customHeight="1">
      <c r="B24" s="58" t="s">
        <v>92</v>
      </c>
      <c r="C24" s="60">
        <v>57</v>
      </c>
    </row>
    <row r="25" spans="2:3" ht="27.95" customHeight="1">
      <c r="B25" s="59" t="s">
        <v>93</v>
      </c>
      <c r="C25" s="61">
        <v>0</v>
      </c>
    </row>
    <row r="26" spans="2:3" ht="27.95" customHeight="1">
      <c r="B26" s="59" t="s">
        <v>94</v>
      </c>
      <c r="C26" s="61">
        <v>6</v>
      </c>
    </row>
    <row r="27" spans="2:3" ht="27.95" customHeight="1">
      <c r="B27" s="59" t="s">
        <v>95</v>
      </c>
      <c r="C27" s="61">
        <v>0</v>
      </c>
    </row>
    <row r="28" spans="2:3" ht="27.95" customHeight="1">
      <c r="B28" s="59" t="s">
        <v>125</v>
      </c>
      <c r="C28" s="61">
        <v>1</v>
      </c>
    </row>
    <row r="29" spans="2:3" ht="18" customHeight="1" thickBot="1">
      <c r="B29" s="246"/>
      <c r="C29" s="247"/>
    </row>
    <row r="30" spans="2:3" ht="10.5" customHeight="1" thickBot="1">
      <c r="B30" s="157"/>
      <c r="C30" s="158"/>
    </row>
    <row r="31" spans="2:3" ht="22.5" customHeight="1" thickBot="1">
      <c r="B31" s="54" t="s">
        <v>112</v>
      </c>
      <c r="C31" s="55">
        <f>C22+C24+C26+C27+C28+C23+C25</f>
        <v>614</v>
      </c>
    </row>
    <row r="32" spans="2:3" ht="6" customHeight="1" thickBot="1">
      <c r="B32" s="159"/>
      <c r="C32" s="160"/>
    </row>
    <row r="33" spans="2:3" ht="25.5" customHeight="1" thickBot="1">
      <c r="B33" s="321" t="s">
        <v>139</v>
      </c>
      <c r="C33" s="250" t="s">
        <v>179</v>
      </c>
    </row>
    <row r="34" spans="2:3" ht="15.75" customHeight="1" thickBot="1">
      <c r="B34" s="161"/>
      <c r="C34" s="156"/>
    </row>
    <row r="35" spans="2:3" ht="19.5" customHeight="1">
      <c r="B35" s="251" t="s">
        <v>96</v>
      </c>
      <c r="C35" s="252" t="s">
        <v>17</v>
      </c>
    </row>
    <row r="36" spans="2:3" ht="27.95" customHeight="1">
      <c r="B36" s="47" t="s">
        <v>97</v>
      </c>
      <c r="C36" s="48">
        <v>92</v>
      </c>
    </row>
    <row r="37" spans="2:3" ht="25.5" customHeight="1">
      <c r="B37" s="47" t="s">
        <v>98</v>
      </c>
      <c r="C37" s="48">
        <v>155</v>
      </c>
    </row>
    <row r="38" spans="2:3" ht="24.75" customHeight="1" thickBot="1">
      <c r="B38" s="49" t="s">
        <v>99</v>
      </c>
      <c r="C38" s="50">
        <v>68</v>
      </c>
    </row>
    <row r="39" spans="2:3" ht="12.75" customHeight="1" thickBot="1">
      <c r="B39" s="157"/>
      <c r="C39" s="158"/>
    </row>
    <row r="40" spans="2:3" ht="30" customHeight="1" thickBot="1">
      <c r="B40" s="54" t="s">
        <v>5</v>
      </c>
      <c r="C40" s="162">
        <f>SUM(C36:C39)</f>
        <v>315</v>
      </c>
    </row>
    <row r="41" spans="2:3" ht="27.95" customHeight="1">
      <c r="B41" s="19"/>
      <c r="C41" s="20"/>
    </row>
    <row r="42" spans="2:3" ht="27.95" customHeight="1">
      <c r="B42" s="22"/>
      <c r="C42" s="21"/>
    </row>
    <row r="43" spans="2:3" ht="27.95" customHeight="1">
      <c r="B43" s="23"/>
      <c r="C43" s="23"/>
    </row>
    <row r="44" spans="2:3" ht="27.95" customHeight="1">
      <c r="B44" s="25"/>
      <c r="C44" s="26"/>
    </row>
    <row r="45" spans="2:3" ht="30.95" customHeight="1">
      <c r="B45" s="25"/>
      <c r="C45" s="26"/>
    </row>
    <row r="46" spans="2:3" ht="30.95" customHeight="1">
      <c r="B46" s="205"/>
      <c r="C46" s="26"/>
    </row>
    <row r="47" spans="2:3" ht="30.95" customHeight="1">
      <c r="B47" s="365"/>
      <c r="C47" s="365"/>
    </row>
    <row r="48" spans="2:3" ht="30.95" customHeight="1">
      <c r="B48" s="28"/>
      <c r="C48" s="28"/>
    </row>
    <row r="49" spans="2:3" ht="30.95" customHeight="1">
      <c r="B49" s="29"/>
      <c r="C49" s="29"/>
    </row>
    <row r="50" spans="2:3" ht="30.95" customHeight="1">
      <c r="B50" s="30"/>
      <c r="C50" s="30"/>
    </row>
    <row r="51" spans="2:3" ht="30.95" customHeight="1">
      <c r="B51" s="31"/>
      <c r="C51" s="31"/>
    </row>
    <row r="52" spans="2:3" ht="30.95" customHeight="1">
      <c r="B52" s="25"/>
      <c r="C52" s="26"/>
    </row>
    <row r="53" spans="2:3" ht="30.95" customHeight="1">
      <c r="B53" s="25"/>
      <c r="C53" s="26"/>
    </row>
    <row r="54" spans="2:3" ht="30.95" customHeight="1">
      <c r="B54" s="25"/>
      <c r="C54" s="26"/>
    </row>
    <row r="55" spans="2:3" ht="30.95" customHeight="1">
      <c r="B55" s="25"/>
      <c r="C55" s="26"/>
    </row>
    <row r="56" spans="2:3" ht="30.95" customHeight="1">
      <c r="B56" s="25"/>
      <c r="C56" s="26"/>
    </row>
    <row r="57" spans="2:3" ht="30.95" customHeight="1">
      <c r="B57" s="32"/>
      <c r="C57" s="24"/>
    </row>
    <row r="58" spans="2:3" ht="30.95" customHeight="1">
      <c r="B58" s="25"/>
      <c r="C58" s="26"/>
    </row>
    <row r="59" spans="2:3" ht="30.95" customHeight="1">
      <c r="B59" s="25"/>
      <c r="C59" s="26"/>
    </row>
    <row r="60" spans="2:3" ht="30.95" customHeight="1">
      <c r="B60" s="27"/>
      <c r="C60" s="26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75"/>
  <sheetViews>
    <sheetView showGridLines="0" view="pageLayout" topLeftCell="A46" zoomScale="75" zoomScaleNormal="50" zoomScaleSheetLayoutView="75" zoomScalePageLayoutView="75" workbookViewId="0">
      <selection activeCell="C35" sqref="C35"/>
    </sheetView>
  </sheetViews>
  <sheetFormatPr baseColWidth="10" defaultRowHeight="15"/>
  <cols>
    <col min="1" max="1" width="7" style="3" customWidth="1"/>
    <col min="2" max="2" width="26.85546875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/>
    <row r="3" spans="2:11" ht="38.25" customHeight="1"/>
    <row r="4" spans="2:11" ht="43.5" customHeight="1">
      <c r="B4" s="366" t="s">
        <v>149</v>
      </c>
      <c r="C4" s="366"/>
      <c r="D4" s="366"/>
      <c r="E4" s="366"/>
      <c r="F4" s="366"/>
      <c r="G4" s="366"/>
      <c r="H4" s="366"/>
      <c r="I4" s="366"/>
      <c r="J4" s="366"/>
      <c r="K4" s="366"/>
    </row>
    <row r="5" spans="2:11">
      <c r="B5" s="366"/>
      <c r="C5" s="366"/>
      <c r="D5" s="366"/>
      <c r="E5" s="366"/>
      <c r="F5" s="366"/>
      <c r="G5" s="366"/>
      <c r="H5" s="366"/>
      <c r="I5" s="366"/>
      <c r="J5" s="366"/>
      <c r="K5" s="366"/>
    </row>
    <row r="10" spans="2:11">
      <c r="B10" s="5"/>
      <c r="C10" s="5"/>
    </row>
    <row r="11" spans="2:11" ht="36" customHeight="1">
      <c r="B11" s="15" t="s">
        <v>0</v>
      </c>
      <c r="C11" s="107" t="s">
        <v>29</v>
      </c>
      <c r="E11" s="169">
        <v>100</v>
      </c>
    </row>
    <row r="12" spans="2:11" ht="36" customHeight="1">
      <c r="B12" s="163" t="s">
        <v>180</v>
      </c>
      <c r="C12" s="164">
        <v>391</v>
      </c>
    </row>
    <row r="13" spans="2:11" ht="30.95" customHeight="1">
      <c r="B13" s="165" t="s">
        <v>164</v>
      </c>
      <c r="C13" s="297">
        <v>406</v>
      </c>
    </row>
    <row r="14" spans="2:11" ht="12.75" customHeight="1" thickBot="1">
      <c r="B14" s="166"/>
      <c r="C14" s="164"/>
      <c r="D14" s="7"/>
    </row>
    <row r="15" spans="2:11" ht="60" customHeight="1" thickTop="1">
      <c r="B15" s="167" t="s">
        <v>20</v>
      </c>
      <c r="C15" s="168">
        <f>(C12*E11/C13)-100</f>
        <v>-3.6945812807881708</v>
      </c>
    </row>
    <row r="20" spans="2:3" ht="15.75" thickBot="1"/>
    <row r="21" spans="2:3">
      <c r="B21" s="82" t="s">
        <v>115</v>
      </c>
      <c r="C21" s="86">
        <v>168</v>
      </c>
    </row>
    <row r="22" spans="2:3">
      <c r="B22" s="83" t="s">
        <v>126</v>
      </c>
      <c r="C22" s="87">
        <v>223</v>
      </c>
    </row>
    <row r="23" spans="2:3">
      <c r="B23" s="83" t="s">
        <v>116</v>
      </c>
      <c r="C23" s="87"/>
    </row>
    <row r="24" spans="2:3" ht="15.75" thickBot="1">
      <c r="B24" s="84" t="s">
        <v>124</v>
      </c>
      <c r="C24" s="88"/>
    </row>
    <row r="25" spans="2:3">
      <c r="C25" s="9">
        <f>SUM(C21:C24)</f>
        <v>391</v>
      </c>
    </row>
    <row r="38" spans="1:11" ht="24" customHeight="1"/>
    <row r="39" spans="1:11">
      <c r="C39" s="376"/>
      <c r="D39" s="376"/>
      <c r="E39" s="376"/>
      <c r="F39" s="376"/>
      <c r="G39" s="376"/>
      <c r="H39" s="376"/>
      <c r="I39" s="376"/>
      <c r="J39" s="376"/>
      <c r="K39" s="376"/>
    </row>
    <row r="40" spans="1:11" ht="15" customHeight="1">
      <c r="A40" s="338" t="s">
        <v>160</v>
      </c>
      <c r="B40" s="338"/>
      <c r="C40" s="376"/>
      <c r="D40" s="376"/>
      <c r="E40" s="376"/>
      <c r="F40" s="376"/>
      <c r="G40" s="376"/>
      <c r="H40" s="376"/>
      <c r="I40" s="376"/>
      <c r="J40" s="376"/>
      <c r="K40" s="376"/>
    </row>
    <row r="41" spans="1:11" ht="15" customHeight="1">
      <c r="A41" s="338"/>
      <c r="B41" s="338"/>
      <c r="C41" s="376"/>
      <c r="D41" s="376"/>
      <c r="E41" s="376"/>
      <c r="F41" s="376"/>
      <c r="G41" s="376"/>
      <c r="H41" s="376"/>
      <c r="I41" s="376"/>
      <c r="J41" s="376"/>
      <c r="K41" s="376"/>
    </row>
    <row r="42" spans="1:11" ht="15" customHeight="1">
      <c r="A42" s="338"/>
      <c r="B42" s="338"/>
      <c r="C42" s="376"/>
      <c r="D42" s="376"/>
      <c r="E42" s="376"/>
      <c r="F42" s="376"/>
      <c r="G42" s="376"/>
      <c r="H42" s="376"/>
      <c r="I42" s="376"/>
      <c r="J42" s="376"/>
      <c r="K42" s="376"/>
    </row>
    <row r="43" spans="1:11" ht="15" customHeight="1">
      <c r="A43" s="338"/>
      <c r="B43" s="338"/>
      <c r="C43" s="338"/>
      <c r="D43" s="338"/>
      <c r="E43" s="338"/>
      <c r="F43" s="338"/>
      <c r="G43" s="338"/>
      <c r="H43" s="338"/>
    </row>
    <row r="44" spans="1:11" ht="15" customHeight="1">
      <c r="A44" s="338"/>
      <c r="B44" s="338"/>
      <c r="C44" s="338"/>
      <c r="D44" s="338"/>
      <c r="E44" s="338"/>
      <c r="F44" s="338"/>
      <c r="G44" s="338"/>
      <c r="H44" s="338"/>
    </row>
    <row r="46" spans="1:11" ht="15" customHeight="1">
      <c r="C46" s="254"/>
      <c r="D46" s="254"/>
      <c r="E46" s="254"/>
      <c r="F46" s="254"/>
      <c r="G46" s="254"/>
      <c r="H46" s="254"/>
      <c r="I46" s="254"/>
      <c r="J46" s="254"/>
      <c r="K46" s="254"/>
    </row>
    <row r="47" spans="1:11" ht="15" customHeight="1">
      <c r="C47" s="254"/>
      <c r="D47" s="254"/>
      <c r="E47" s="254"/>
      <c r="F47" s="254"/>
      <c r="G47" s="254"/>
      <c r="H47" s="254"/>
      <c r="I47" s="254"/>
      <c r="J47" s="254"/>
      <c r="K47" s="254"/>
    </row>
    <row r="48" spans="1:11" ht="15" customHeight="1">
      <c r="C48" s="254"/>
      <c r="D48" s="254"/>
      <c r="E48" s="254"/>
      <c r="F48" s="254"/>
      <c r="G48" s="254"/>
      <c r="H48" s="254"/>
      <c r="I48" s="254"/>
      <c r="J48" s="254"/>
      <c r="K48" s="254"/>
    </row>
    <row r="49" spans="2:11" ht="18">
      <c r="B49" s="371" t="s">
        <v>159</v>
      </c>
      <c r="C49" s="371"/>
      <c r="F49" s="371" t="s">
        <v>145</v>
      </c>
      <c r="G49" s="371"/>
      <c r="H49" s="371"/>
    </row>
    <row r="50" spans="2:11" ht="15.75" thickBot="1"/>
    <row r="51" spans="2:11" ht="18">
      <c r="B51" s="208" t="s">
        <v>132</v>
      </c>
      <c r="C51" s="209">
        <v>342</v>
      </c>
      <c r="F51" s="367" t="s">
        <v>143</v>
      </c>
      <c r="G51" s="368"/>
      <c r="H51" s="209">
        <v>5</v>
      </c>
    </row>
    <row r="52" spans="2:11" ht="18">
      <c r="B52" s="210"/>
      <c r="C52" s="211"/>
      <c r="F52" s="374"/>
      <c r="G52" s="375"/>
      <c r="H52" s="211"/>
    </row>
    <row r="53" spans="2:11" ht="18">
      <c r="B53" s="210" t="s">
        <v>133</v>
      </c>
      <c r="C53" s="211">
        <v>242</v>
      </c>
      <c r="F53" s="369" t="s">
        <v>144</v>
      </c>
      <c r="G53" s="370"/>
      <c r="H53" s="211">
        <v>9</v>
      </c>
    </row>
    <row r="54" spans="2:11" ht="18">
      <c r="B54" s="210"/>
      <c r="C54" s="211"/>
      <c r="F54" s="374"/>
      <c r="G54" s="375"/>
      <c r="H54" s="211"/>
    </row>
    <row r="55" spans="2:11" ht="18.75" thickBot="1">
      <c r="B55" s="212" t="s">
        <v>134</v>
      </c>
      <c r="C55" s="213">
        <v>28</v>
      </c>
      <c r="F55" s="372" t="s">
        <v>5</v>
      </c>
      <c r="G55" s="373"/>
      <c r="H55" s="213">
        <v>14</v>
      </c>
    </row>
    <row r="56" spans="2:11" ht="18">
      <c r="B56" s="206"/>
      <c r="C56" s="206"/>
    </row>
    <row r="57" spans="2:11">
      <c r="B57" s="366" t="s">
        <v>92</v>
      </c>
      <c r="C57" s="366"/>
      <c r="D57" s="366"/>
      <c r="E57" s="366"/>
      <c r="F57" s="366"/>
      <c r="G57" s="366"/>
      <c r="H57" s="366"/>
      <c r="I57" s="366"/>
    </row>
    <row r="58" spans="2:11" ht="15" customHeight="1">
      <c r="B58" s="366"/>
      <c r="C58" s="366"/>
      <c r="D58" s="366"/>
      <c r="E58" s="366"/>
      <c r="F58" s="366"/>
      <c r="G58" s="366"/>
      <c r="H58" s="366"/>
      <c r="I58" s="366"/>
      <c r="J58" s="254"/>
      <c r="K58" s="254"/>
    </row>
    <row r="59" spans="2:11" ht="3.75" customHeight="1">
      <c r="C59" s="254"/>
      <c r="D59" s="254"/>
      <c r="E59" s="254"/>
      <c r="F59" s="254"/>
      <c r="G59" s="254"/>
      <c r="H59" s="254"/>
      <c r="I59" s="254"/>
      <c r="J59" s="254"/>
      <c r="K59" s="254"/>
    </row>
    <row r="60" spans="2:11" ht="18">
      <c r="C60" s="215" t="s">
        <v>158</v>
      </c>
    </row>
    <row r="61" spans="2:11" ht="2.25" customHeight="1"/>
    <row r="62" spans="2:11" ht="18">
      <c r="B62" s="214" t="s">
        <v>92</v>
      </c>
      <c r="C62" s="207">
        <v>57</v>
      </c>
    </row>
    <row r="63" spans="2:11" ht="18">
      <c r="B63" s="214"/>
      <c r="C63" s="207"/>
    </row>
    <row r="64" spans="2:11" ht="36">
      <c r="B64" s="316" t="s">
        <v>135</v>
      </c>
      <c r="C64" s="207">
        <v>0</v>
      </c>
    </row>
    <row r="65" spans="2:3" ht="18">
      <c r="B65" s="214"/>
      <c r="C65" s="207"/>
    </row>
    <row r="66" spans="2:3" ht="18">
      <c r="B66" s="214" t="s">
        <v>136</v>
      </c>
      <c r="C66" s="207">
        <v>29</v>
      </c>
    </row>
    <row r="67" spans="2:3" ht="18">
      <c r="B67" s="214"/>
      <c r="C67" s="207"/>
    </row>
    <row r="68" spans="2:3" ht="18">
      <c r="B68" s="214" t="s">
        <v>137</v>
      </c>
      <c r="C68" s="207">
        <v>5</v>
      </c>
    </row>
    <row r="69" spans="2:3" ht="18">
      <c r="B69" s="214"/>
      <c r="C69" s="207"/>
    </row>
    <row r="70" spans="2:3" ht="18">
      <c r="B70" s="214" t="s">
        <v>14</v>
      </c>
      <c r="C70" s="207">
        <v>21</v>
      </c>
    </row>
    <row r="71" spans="2:3" ht="18">
      <c r="B71" s="214"/>
      <c r="C71" s="207"/>
    </row>
    <row r="72" spans="2:3" ht="18">
      <c r="B72" s="214" t="s">
        <v>182</v>
      </c>
      <c r="C72" s="207">
        <v>36</v>
      </c>
    </row>
    <row r="73" spans="2:3" ht="18">
      <c r="B73" s="214"/>
      <c r="C73" s="207"/>
    </row>
    <row r="74" spans="2:3" ht="18">
      <c r="B74" s="214"/>
      <c r="C74" s="207"/>
    </row>
    <row r="75" spans="2:3" ht="18">
      <c r="B75" s="214"/>
      <c r="C75" s="207"/>
    </row>
  </sheetData>
  <mergeCells count="10">
    <mergeCell ref="B4:K5"/>
    <mergeCell ref="B57:I58"/>
    <mergeCell ref="F51:G51"/>
    <mergeCell ref="F53:G53"/>
    <mergeCell ref="F49:H49"/>
    <mergeCell ref="F55:G55"/>
    <mergeCell ref="F52:G52"/>
    <mergeCell ref="F54:G54"/>
    <mergeCell ref="B49:C49"/>
    <mergeCell ref="C39:K4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0"/>
  <sheetViews>
    <sheetView showGridLines="0" view="pageLayout" topLeftCell="A8" zoomScaleNormal="100" workbookViewId="0">
      <selection activeCell="C35" sqref="C35"/>
    </sheetView>
  </sheetViews>
  <sheetFormatPr baseColWidth="10" defaultRowHeight="12.75"/>
  <cols>
    <col min="1" max="1" width="3.7109375" customWidth="1"/>
    <col min="2" max="2" width="2.140625" customWidth="1"/>
    <col min="3" max="3" width="62.5703125" customWidth="1"/>
    <col min="4" max="4" width="15.28515625" customWidth="1"/>
    <col min="5" max="5" width="12.85546875" customWidth="1"/>
  </cols>
  <sheetData>
    <row r="4" spans="3:4" ht="12.75" customHeight="1">
      <c r="C4" s="379" t="s">
        <v>166</v>
      </c>
      <c r="D4" s="379"/>
    </row>
    <row r="5" spans="3:4" ht="12.75" customHeight="1">
      <c r="C5" s="379"/>
      <c r="D5" s="379"/>
    </row>
    <row r="6" spans="3:4" ht="24.75" customHeight="1">
      <c r="C6" s="379"/>
      <c r="D6" s="379"/>
    </row>
    <row r="7" spans="3:4" hidden="1"/>
    <row r="8" spans="3:4">
      <c r="C8" s="16" t="s">
        <v>150</v>
      </c>
    </row>
    <row r="9" spans="3:4" ht="13.5" thickBot="1"/>
    <row r="10" spans="3:4" ht="31.5" customHeight="1" thickBot="1">
      <c r="C10" s="377" t="s">
        <v>165</v>
      </c>
      <c r="D10" s="378"/>
    </row>
    <row r="11" spans="3:4" ht="15">
      <c r="C11" s="280" t="s">
        <v>104</v>
      </c>
      <c r="D11" s="281" t="s">
        <v>105</v>
      </c>
    </row>
    <row r="12" spans="3:4" ht="15.75">
      <c r="C12" s="282" t="s">
        <v>123</v>
      </c>
      <c r="D12" s="283"/>
    </row>
    <row r="13" spans="3:4" ht="15">
      <c r="C13" s="284" t="s">
        <v>183</v>
      </c>
      <c r="D13" s="285">
        <v>3</v>
      </c>
    </row>
    <row r="14" spans="3:4" ht="15">
      <c r="C14" s="286" t="s">
        <v>184</v>
      </c>
      <c r="D14" s="283">
        <v>3</v>
      </c>
    </row>
    <row r="15" spans="3:4" ht="15">
      <c r="C15" s="286" t="s">
        <v>185</v>
      </c>
      <c r="D15" s="287">
        <v>3</v>
      </c>
    </row>
    <row r="16" spans="3:4" ht="15">
      <c r="C16" s="286" t="s">
        <v>186</v>
      </c>
      <c r="D16" s="283">
        <v>2</v>
      </c>
    </row>
    <row r="17" spans="3:4" ht="15">
      <c r="C17" s="286" t="s">
        <v>187</v>
      </c>
      <c r="D17" s="283">
        <v>2</v>
      </c>
    </row>
    <row r="18" spans="3:4" ht="15">
      <c r="C18" s="286" t="s">
        <v>188</v>
      </c>
      <c r="D18" s="283">
        <v>2</v>
      </c>
    </row>
    <row r="19" spans="3:4" ht="15">
      <c r="C19" s="286" t="s">
        <v>189</v>
      </c>
      <c r="D19" s="283">
        <v>2</v>
      </c>
    </row>
    <row r="20" spans="3:4" ht="15">
      <c r="C20" s="286" t="s">
        <v>190</v>
      </c>
      <c r="D20" s="283">
        <v>2</v>
      </c>
    </row>
    <row r="21" spans="3:4" ht="15">
      <c r="C21" s="286" t="s">
        <v>191</v>
      </c>
      <c r="D21" s="283">
        <v>2</v>
      </c>
    </row>
    <row r="22" spans="3:4" ht="15">
      <c r="C22" s="286" t="s">
        <v>192</v>
      </c>
      <c r="D22" s="287">
        <v>2</v>
      </c>
    </row>
    <row r="23" spans="3:4" ht="15">
      <c r="C23" s="391"/>
      <c r="D23" s="392"/>
    </row>
    <row r="24" spans="3:4" ht="15.75">
      <c r="C24" s="282" t="s">
        <v>140</v>
      </c>
      <c r="D24" s="288"/>
    </row>
    <row r="25" spans="3:4" ht="15">
      <c r="C25" s="286" t="s">
        <v>193</v>
      </c>
      <c r="D25" s="287">
        <v>2</v>
      </c>
    </row>
    <row r="26" spans="3:4" ht="15">
      <c r="C26" s="286"/>
      <c r="D26" s="283"/>
    </row>
    <row r="27" spans="3:4" ht="15">
      <c r="C27" s="289" t="s">
        <v>141</v>
      </c>
      <c r="D27" s="283"/>
    </row>
    <row r="28" spans="3:4" ht="15">
      <c r="C28" s="391" t="s">
        <v>194</v>
      </c>
      <c r="D28" s="392">
        <v>7</v>
      </c>
    </row>
    <row r="29" spans="3:4" ht="15">
      <c r="C29" s="391" t="s">
        <v>195</v>
      </c>
      <c r="D29" s="392">
        <v>4</v>
      </c>
    </row>
    <row r="30" spans="3:4" ht="15">
      <c r="C30" s="286" t="s">
        <v>196</v>
      </c>
      <c r="D30" s="392">
        <v>3</v>
      </c>
    </row>
    <row r="31" spans="3:4" ht="15">
      <c r="C31" s="315" t="s">
        <v>197</v>
      </c>
      <c r="D31" s="288">
        <v>2</v>
      </c>
    </row>
    <row r="32" spans="3:4" ht="15">
      <c r="C32" s="315" t="s">
        <v>198</v>
      </c>
      <c r="D32" s="288">
        <v>2</v>
      </c>
    </row>
    <row r="33" spans="3:4" ht="15">
      <c r="C33" s="286" t="s">
        <v>199</v>
      </c>
      <c r="D33" s="288">
        <v>1</v>
      </c>
    </row>
    <row r="34" spans="3:4" ht="15">
      <c r="C34" s="286" t="s">
        <v>200</v>
      </c>
      <c r="D34" s="287">
        <v>1</v>
      </c>
    </row>
    <row r="35" spans="3:4" ht="15">
      <c r="C35" s="315" t="s">
        <v>201</v>
      </c>
      <c r="D35" s="290">
        <v>1</v>
      </c>
    </row>
    <row r="36" spans="3:4" ht="15">
      <c r="C36" s="286" t="s">
        <v>202</v>
      </c>
      <c r="D36" s="283">
        <v>1</v>
      </c>
    </row>
    <row r="37" spans="3:4" ht="15">
      <c r="C37" s="286" t="s">
        <v>203</v>
      </c>
      <c r="D37" s="283">
        <v>1</v>
      </c>
    </row>
    <row r="38" spans="3:4" ht="15">
      <c r="C38" s="286" t="s">
        <v>204</v>
      </c>
      <c r="D38" s="283">
        <v>17</v>
      </c>
    </row>
    <row r="39" spans="3:4" ht="15">
      <c r="C39" s="323"/>
      <c r="D39" s="324"/>
    </row>
    <row r="40" spans="3:4" ht="15">
      <c r="C40" s="286"/>
      <c r="D40" s="285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6:O30"/>
  <sheetViews>
    <sheetView showGridLines="0" view="pageLayout" topLeftCell="A13" zoomScale="75" zoomScaleNormal="100" zoomScaleSheetLayoutView="75" zoomScalePageLayoutView="75" workbookViewId="0">
      <selection activeCell="C35" sqref="C35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46" t="s">
        <v>167</v>
      </c>
      <c r="B6" s="346"/>
      <c r="C6" s="346"/>
      <c r="D6" s="346"/>
      <c r="E6" s="346"/>
      <c r="F6" s="346"/>
      <c r="G6" s="346"/>
      <c r="H6" s="346"/>
      <c r="I6" s="346"/>
      <c r="J6" s="346"/>
    </row>
    <row r="7" spans="1:15">
      <c r="A7" s="346"/>
      <c r="B7" s="346"/>
      <c r="C7" s="346"/>
      <c r="D7" s="346"/>
      <c r="E7" s="346"/>
      <c r="F7" s="346"/>
      <c r="G7" s="346"/>
      <c r="H7" s="346"/>
      <c r="I7" s="346"/>
      <c r="J7" s="346"/>
    </row>
    <row r="8" spans="1:15">
      <c r="A8" s="346"/>
      <c r="B8" s="346"/>
      <c r="C8" s="346"/>
      <c r="D8" s="346"/>
      <c r="E8" s="346"/>
      <c r="F8" s="346"/>
      <c r="G8" s="346"/>
      <c r="H8" s="346"/>
      <c r="I8" s="346"/>
      <c r="J8" s="346"/>
    </row>
    <row r="9" spans="1:15" ht="30" customHeight="1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255"/>
      <c r="L9" s="255"/>
      <c r="M9" s="255"/>
      <c r="N9" s="255"/>
      <c r="O9" s="74"/>
    </row>
    <row r="11" spans="1:15">
      <c r="A11" s="11" t="s">
        <v>8</v>
      </c>
      <c r="B11" s="12"/>
      <c r="C11" s="12"/>
    </row>
    <row r="12" spans="1:15" ht="36" customHeight="1">
      <c r="A12" s="136" t="s">
        <v>0</v>
      </c>
      <c r="B12" s="222" t="s">
        <v>171</v>
      </c>
      <c r="C12" s="223" t="s">
        <v>175</v>
      </c>
    </row>
    <row r="13" spans="1:15" ht="30.95" customHeight="1">
      <c r="A13" s="137" t="s">
        <v>18</v>
      </c>
      <c r="B13" s="309">
        <v>700</v>
      </c>
      <c r="C13" s="140">
        <v>280</v>
      </c>
    </row>
    <row r="14" spans="1:15" ht="30.95" customHeight="1">
      <c r="A14" s="138" t="s">
        <v>19</v>
      </c>
      <c r="B14" s="309">
        <v>344</v>
      </c>
      <c r="C14" s="140">
        <v>222</v>
      </c>
    </row>
    <row r="15" spans="1:15" ht="23.25" customHeight="1">
      <c r="A15" s="138" t="s">
        <v>142</v>
      </c>
      <c r="B15" s="141"/>
      <c r="C15" s="140"/>
    </row>
    <row r="16" spans="1:15" ht="9" customHeight="1">
      <c r="A16" s="135"/>
      <c r="B16" s="142"/>
      <c r="C16" s="143"/>
    </row>
    <row r="17" spans="1:4" ht="30.95" customHeight="1">
      <c r="A17" s="139" t="s">
        <v>5</v>
      </c>
      <c r="B17" s="339">
        <f>B13+B14+B15</f>
        <v>1044</v>
      </c>
      <c r="C17" s="317">
        <f>C13+C14+C15</f>
        <v>502</v>
      </c>
    </row>
    <row r="18" spans="1:4" ht="30.95" customHeight="1">
      <c r="A18" s="13"/>
      <c r="B18" s="14"/>
      <c r="C18" s="14"/>
    </row>
    <row r="19" spans="1:4" ht="30.95" customHeight="1">
      <c r="A19" s="13"/>
      <c r="B19" s="14"/>
      <c r="C19" s="14"/>
    </row>
    <row r="20" spans="1:4" ht="30.95" customHeight="1" thickBot="1"/>
    <row r="21" spans="1:4" ht="30.95" customHeight="1">
      <c r="A21" s="344" t="s">
        <v>101</v>
      </c>
      <c r="B21" s="340">
        <v>453</v>
      </c>
      <c r="C21" s="322"/>
      <c r="D21" s="322"/>
    </row>
    <row r="22" spans="1:4" ht="30.95" customHeight="1" thickBot="1">
      <c r="A22" s="341" t="s">
        <v>102</v>
      </c>
      <c r="B22" s="342">
        <v>49</v>
      </c>
      <c r="C22" s="14"/>
      <c r="D22" s="322"/>
    </row>
    <row r="23" spans="1:4" ht="30.95" customHeight="1" thickBot="1">
      <c r="A23" s="343" t="s">
        <v>5</v>
      </c>
      <c r="B23" s="345">
        <f>SUM(B21:B22)</f>
        <v>502</v>
      </c>
      <c r="C23" s="14"/>
      <c r="D23" s="322"/>
    </row>
    <row r="24" spans="1:4" ht="30.95" customHeight="1">
      <c r="A24" s="13"/>
      <c r="B24" s="380"/>
      <c r="C24" s="380"/>
      <c r="D24" s="322"/>
    </row>
    <row r="25" spans="1:4" ht="30.95" customHeight="1">
      <c r="A25" s="13"/>
      <c r="B25" s="14"/>
      <c r="C25" s="14"/>
      <c r="D25" s="322"/>
    </row>
    <row r="26" spans="1:4" ht="30.95" customHeight="1">
      <c r="A26" s="13"/>
      <c r="B26" s="14"/>
      <c r="C26" s="14"/>
    </row>
    <row r="27" spans="1:4" ht="30.95" customHeight="1">
      <c r="A27" s="13"/>
      <c r="B27" s="14"/>
      <c r="C27" s="14"/>
    </row>
    <row r="28" spans="1:4" ht="4.5" customHeight="1">
      <c r="A28" s="13"/>
      <c r="B28" s="14"/>
      <c r="C28" s="14"/>
    </row>
    <row r="29" spans="1:4" ht="30.95" customHeight="1">
      <c r="A29" s="13"/>
      <c r="B29" s="14"/>
      <c r="C29" s="14"/>
    </row>
    <row r="30" spans="1:4" ht="30.95" customHeight="1">
      <c r="A30" s="13"/>
      <c r="B30" s="14"/>
      <c r="C30" s="14"/>
    </row>
  </sheetData>
  <mergeCells count="2">
    <mergeCell ref="A6:J9"/>
    <mergeCell ref="B24:C24"/>
  </mergeCells>
  <printOptions horizontalCentered="1"/>
  <pageMargins left="0.25" right="0.25" top="0.75" bottom="0.75" header="0.3" footer="0.3"/>
  <pageSetup scale="74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8:P40"/>
  <sheetViews>
    <sheetView showGridLines="0" view="pageLayout" topLeftCell="A4" zoomScale="75" zoomScaleNormal="100" zoomScaleSheetLayoutView="75" zoomScalePageLayoutView="75" workbookViewId="0">
      <selection activeCell="C35" sqref="C35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46" t="s">
        <v>206</v>
      </c>
      <c r="C8" s="346"/>
      <c r="D8" s="346"/>
      <c r="E8" s="346"/>
      <c r="F8" s="346"/>
      <c r="G8" s="346"/>
      <c r="H8" s="346"/>
      <c r="I8" s="346"/>
      <c r="J8" s="346"/>
      <c r="K8" s="346"/>
    </row>
    <row r="9" spans="2:16" ht="30" customHeight="1"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25"/>
      <c r="M9" s="325"/>
      <c r="N9" s="325"/>
      <c r="O9" s="325"/>
      <c r="P9" s="325"/>
    </row>
    <row r="11" spans="2:16">
      <c r="B11" s="11" t="s">
        <v>8</v>
      </c>
      <c r="C11" s="12"/>
      <c r="D11" s="12"/>
    </row>
    <row r="12" spans="2:16" ht="36" customHeight="1">
      <c r="B12" s="326" t="s">
        <v>0</v>
      </c>
      <c r="C12" s="222" t="s">
        <v>173</v>
      </c>
      <c r="D12" s="223" t="s">
        <v>175</v>
      </c>
    </row>
    <row r="13" spans="2:16" ht="30.95" customHeight="1">
      <c r="B13" s="327" t="s">
        <v>154</v>
      </c>
      <c r="C13" s="328">
        <v>31</v>
      </c>
      <c r="D13" s="328">
        <v>34</v>
      </c>
    </row>
    <row r="14" spans="2:16" ht="30.95" customHeight="1">
      <c r="B14" s="327" t="s">
        <v>155</v>
      </c>
      <c r="C14" s="328">
        <v>21</v>
      </c>
      <c r="D14" s="328">
        <v>20</v>
      </c>
    </row>
    <row r="15" spans="2:16" ht="30.95" customHeight="1">
      <c r="B15" s="329" t="s">
        <v>156</v>
      </c>
      <c r="C15" s="328">
        <v>33</v>
      </c>
      <c r="D15" s="328">
        <v>41</v>
      </c>
    </row>
    <row r="16" spans="2:16" ht="12.75" customHeight="1">
      <c r="B16" s="330"/>
      <c r="C16" s="331"/>
      <c r="D16" s="331"/>
    </row>
    <row r="17" spans="2:4" ht="30.95" customHeight="1">
      <c r="B17" s="332" t="s">
        <v>5</v>
      </c>
      <c r="C17" s="333">
        <f>SUM(C13:C16)</f>
        <v>85</v>
      </c>
      <c r="D17" s="328">
        <f>D13+D14+D15</f>
        <v>95</v>
      </c>
    </row>
    <row r="18" spans="2:4" ht="30.95" customHeight="1">
      <c r="B18" s="13"/>
      <c r="C18" s="14"/>
      <c r="D18" s="14"/>
    </row>
    <row r="19" spans="2:4" ht="30.95" customHeight="1">
      <c r="B19" s="13"/>
      <c r="C19" s="14"/>
      <c r="D19" s="14"/>
    </row>
    <row r="20" spans="2:4" ht="30.95" customHeight="1">
      <c r="B20" s="13"/>
      <c r="C20" s="14"/>
      <c r="D20" s="14"/>
    </row>
    <row r="21" spans="2:4" ht="30.95" customHeight="1">
      <c r="B21" s="13"/>
      <c r="C21" s="14"/>
      <c r="D21" s="14"/>
    </row>
    <row r="22" spans="2:4" ht="30.95" customHeight="1">
      <c r="B22" s="13"/>
      <c r="C22" s="14"/>
      <c r="D22" s="14"/>
    </row>
    <row r="23" spans="2:4" ht="30.95" customHeight="1">
      <c r="B23" s="13"/>
      <c r="C23" s="14"/>
      <c r="D23" s="14"/>
    </row>
    <row r="24" spans="2:4" ht="30.95" customHeight="1">
      <c r="B24" s="13"/>
      <c r="C24" s="14"/>
      <c r="D24" s="14"/>
    </row>
    <row r="25" spans="2:4" ht="30.95" customHeight="1">
      <c r="B25" s="13"/>
      <c r="C25" s="14"/>
      <c r="D25" s="14"/>
    </row>
    <row r="26" spans="2:4" ht="30.95" customHeight="1">
      <c r="B26" s="13"/>
      <c r="C26" s="14"/>
      <c r="D26" s="14"/>
    </row>
    <row r="27" spans="2:4" ht="30.95" customHeight="1">
      <c r="B27" s="13"/>
      <c r="C27" s="14"/>
      <c r="D27" s="14"/>
    </row>
    <row r="28" spans="2:4" ht="30.95" customHeight="1">
      <c r="B28" s="13"/>
      <c r="C28" s="14"/>
      <c r="D28" s="14"/>
    </row>
    <row r="29" spans="2:4" ht="30.95" customHeight="1">
      <c r="B29" s="13"/>
      <c r="C29" s="14"/>
      <c r="D29" s="14"/>
    </row>
    <row r="30" spans="2:4" ht="30.95" customHeight="1">
      <c r="B30" s="13"/>
      <c r="C30" s="14"/>
      <c r="D30" s="14"/>
    </row>
    <row r="40" spans="2:2">
      <c r="B40" s="334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L39"/>
  <sheetViews>
    <sheetView showGridLines="0" view="pageLayout" topLeftCell="A19" zoomScaleNormal="100" workbookViewId="0">
      <selection activeCell="C35" sqref="C35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9" customWidth="1"/>
    <col min="6" max="6" width="16.28515625" customWidth="1"/>
    <col min="7" max="7" width="13.7109375" customWidth="1"/>
    <col min="8" max="8" width="17" bestFit="1" customWidth="1"/>
    <col min="9" max="9" width="13.7109375" customWidth="1"/>
    <col min="10" max="10" width="15.42578125" customWidth="1"/>
  </cols>
  <sheetData>
    <row r="1" spans="3:12" ht="23.25" customHeight="1"/>
    <row r="2" spans="3:12">
      <c r="C2" s="346" t="s">
        <v>168</v>
      </c>
      <c r="D2" s="346"/>
      <c r="E2" s="346"/>
      <c r="F2" s="346"/>
      <c r="G2" s="346"/>
      <c r="H2" s="346"/>
      <c r="I2" s="346"/>
      <c r="J2" s="346"/>
    </row>
    <row r="3" spans="3:12" ht="27" customHeight="1">
      <c r="C3" s="346"/>
      <c r="D3" s="346"/>
      <c r="E3" s="346"/>
      <c r="F3" s="346"/>
      <c r="G3" s="346"/>
      <c r="H3" s="346"/>
      <c r="I3" s="346"/>
      <c r="J3" s="346"/>
    </row>
    <row r="4" spans="3:12" ht="18.75" customHeight="1">
      <c r="C4" s="346"/>
      <c r="D4" s="346"/>
      <c r="E4" s="346"/>
      <c r="F4" s="346"/>
      <c r="G4" s="346"/>
      <c r="H4" s="346"/>
      <c r="I4" s="346"/>
      <c r="J4" s="346"/>
    </row>
    <row r="5" spans="3:12" ht="12.75" customHeight="1">
      <c r="D5" s="256"/>
      <c r="E5" s="256"/>
      <c r="F5" s="256"/>
      <c r="G5" s="256"/>
      <c r="H5" s="256"/>
      <c r="I5" s="256"/>
      <c r="J5" s="256"/>
    </row>
    <row r="6" spans="3:12" ht="12.75" customHeight="1">
      <c r="D6" s="256"/>
      <c r="E6" s="256"/>
      <c r="F6" s="256"/>
      <c r="G6" s="256"/>
      <c r="H6" s="256"/>
      <c r="I6" s="256"/>
      <c r="J6" s="256"/>
    </row>
    <row r="10" spans="3:12" ht="15.75" thickBot="1"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3:12" s="77" customFormat="1" ht="33" customHeight="1" thickBot="1">
      <c r="C11" s="302" t="s">
        <v>29</v>
      </c>
      <c r="D11" s="303" t="s">
        <v>127</v>
      </c>
      <c r="E11" s="300" t="s">
        <v>172</v>
      </c>
      <c r="F11" s="300" t="s">
        <v>128</v>
      </c>
      <c r="G11" s="301" t="s">
        <v>129</v>
      </c>
      <c r="H11" s="336" t="s">
        <v>205</v>
      </c>
      <c r="I11" s="336" t="s">
        <v>181</v>
      </c>
      <c r="J11" s="302" t="s">
        <v>5</v>
      </c>
      <c r="K11" s="170"/>
      <c r="L11" s="170"/>
    </row>
    <row r="12" spans="3:12" ht="16.5" thickBot="1">
      <c r="C12" s="306" t="s">
        <v>130</v>
      </c>
      <c r="D12" s="304">
        <v>132</v>
      </c>
      <c r="E12" s="299">
        <v>4</v>
      </c>
      <c r="F12" s="299"/>
      <c r="G12" s="299"/>
      <c r="H12" s="216">
        <v>1</v>
      </c>
      <c r="I12" s="216">
        <v>1</v>
      </c>
      <c r="J12" s="318">
        <f>SUM(D12:G12)</f>
        <v>136</v>
      </c>
      <c r="K12" s="85"/>
      <c r="L12" s="85"/>
    </row>
    <row r="13" spans="3:12" ht="10.5" customHeight="1" thickBot="1">
      <c r="C13" s="307"/>
      <c r="D13" s="305"/>
      <c r="E13" s="171"/>
      <c r="F13" s="171"/>
      <c r="G13" s="171"/>
      <c r="H13" s="172"/>
      <c r="I13" s="172"/>
      <c r="J13" s="319"/>
      <c r="K13" s="85"/>
      <c r="L13" s="85"/>
    </row>
    <row r="14" spans="3:12" ht="16.5" thickBot="1">
      <c r="C14" s="307" t="s">
        <v>131</v>
      </c>
      <c r="D14" s="305">
        <v>11</v>
      </c>
      <c r="E14" s="171"/>
      <c r="F14" s="171"/>
      <c r="G14" s="171"/>
      <c r="H14" s="172"/>
      <c r="I14" s="172"/>
      <c r="J14" s="319">
        <f>SUM(D14:G14)</f>
        <v>11</v>
      </c>
      <c r="K14" s="85"/>
      <c r="L14" s="85"/>
    </row>
    <row r="15" spans="3:12" ht="6.75" customHeight="1" thickBot="1">
      <c r="C15" s="307"/>
      <c r="D15" s="305"/>
      <c r="E15" s="171"/>
      <c r="F15" s="171"/>
      <c r="G15" s="171"/>
      <c r="H15" s="172"/>
      <c r="I15" s="172"/>
      <c r="J15" s="319"/>
      <c r="K15" s="85"/>
      <c r="L15" s="85"/>
    </row>
    <row r="16" spans="3:12" ht="36" customHeight="1" thickBot="1">
      <c r="C16" s="298"/>
      <c r="D16" s="320">
        <f>SUM(D12:D15)</f>
        <v>143</v>
      </c>
      <c r="E16" s="320">
        <f t="shared" ref="E16:J16" si="0">SUM(E12:E15)</f>
        <v>4</v>
      </c>
      <c r="F16" s="320">
        <f t="shared" si="0"/>
        <v>0</v>
      </c>
      <c r="G16" s="320">
        <f t="shared" si="0"/>
        <v>0</v>
      </c>
      <c r="H16" s="320">
        <f t="shared" si="0"/>
        <v>1</v>
      </c>
      <c r="I16" s="320">
        <f t="shared" si="0"/>
        <v>1</v>
      </c>
      <c r="J16" s="320">
        <f t="shared" si="0"/>
        <v>147</v>
      </c>
      <c r="K16" s="85"/>
      <c r="L16" s="85"/>
    </row>
    <row r="17" spans="3:12" ht="15"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3:12" ht="15"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3:12" ht="15"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3:12" ht="15"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3:12" ht="15"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3:12" ht="15"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3:12" ht="15">
      <c r="K23" s="85"/>
      <c r="L23" s="85"/>
    </row>
    <row r="24" spans="3:12" ht="15">
      <c r="K24" s="85"/>
      <c r="L24" s="85"/>
    </row>
    <row r="39" spans="3:3" ht="15">
      <c r="C39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32"/>
  <sheetViews>
    <sheetView showGridLines="0" view="pageLayout" topLeftCell="A19" zoomScaleNormal="100" workbookViewId="0">
      <selection activeCell="C35" sqref="C35"/>
    </sheetView>
  </sheetViews>
  <sheetFormatPr baseColWidth="10" defaultRowHeight="12.75"/>
  <cols>
    <col min="1" max="1" width="6.42578125" style="91" customWidth="1"/>
    <col min="2" max="2" width="17.140625" style="91" customWidth="1"/>
    <col min="3" max="3" width="16.5703125" style="91" hidden="1" customWidth="1"/>
    <col min="4" max="4" width="15.5703125" style="91" hidden="1" customWidth="1"/>
    <col min="5" max="5" width="10.42578125" style="91" customWidth="1"/>
    <col min="6" max="6" width="10.7109375" style="91" customWidth="1"/>
    <col min="7" max="7" width="11.42578125" style="91"/>
    <col min="8" max="8" width="5.7109375" style="92" customWidth="1"/>
    <col min="9" max="9" width="11.42578125" style="92"/>
    <col min="10" max="18" width="5.7109375" style="91" customWidth="1"/>
    <col min="19" max="16384" width="11.42578125" style="91"/>
  </cols>
  <sheetData>
    <row r="1" spans="2:12" ht="5.25" customHeight="1"/>
    <row r="2" spans="2:12" ht="27.75" customHeight="1"/>
    <row r="3" spans="2:12" ht="33" customHeight="1">
      <c r="B3" s="382" t="s">
        <v>151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</row>
    <row r="4" spans="2:12" ht="39" customHeight="1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2:12" ht="30.75" customHeight="1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2:12" ht="12.75" customHeight="1" thickBot="1">
      <c r="B6" s="386"/>
      <c r="C6" s="386"/>
      <c r="D6" s="386"/>
      <c r="E6" s="386"/>
      <c r="F6" s="386"/>
      <c r="G6" s="386"/>
      <c r="H6" s="93"/>
      <c r="I6" s="93"/>
    </row>
    <row r="7" spans="2:12" ht="22.5" customHeight="1" thickBot="1">
      <c r="B7" s="387" t="s">
        <v>169</v>
      </c>
      <c r="C7" s="388"/>
      <c r="D7" s="388"/>
      <c r="E7" s="388"/>
      <c r="F7" s="388"/>
      <c r="G7" s="389"/>
      <c r="H7" s="94"/>
      <c r="I7" s="94"/>
    </row>
    <row r="8" spans="2:12" ht="3" customHeight="1" thickBot="1">
      <c r="B8" s="102"/>
      <c r="C8" s="103"/>
      <c r="D8" s="103"/>
      <c r="E8" s="103"/>
      <c r="F8" s="103"/>
      <c r="G8" s="104"/>
      <c r="H8" s="95"/>
      <c r="I8" s="95"/>
    </row>
    <row r="9" spans="2:12" s="92" customFormat="1" ht="26.25" customHeight="1" thickBot="1">
      <c r="B9" s="383" t="s">
        <v>27</v>
      </c>
      <c r="C9" s="384"/>
      <c r="D9" s="384"/>
      <c r="E9" s="384"/>
      <c r="F9" s="384"/>
      <c r="G9" s="385"/>
      <c r="H9" s="73"/>
      <c r="I9" s="73"/>
    </row>
    <row r="10" spans="2:12" ht="31.5" customHeight="1" thickBot="1">
      <c r="B10" s="173" t="s">
        <v>29</v>
      </c>
      <c r="C10" s="257" t="s">
        <v>23</v>
      </c>
      <c r="D10" s="258" t="s">
        <v>108</v>
      </c>
      <c r="E10" s="258" t="s">
        <v>25</v>
      </c>
      <c r="F10" s="259" t="s">
        <v>26</v>
      </c>
      <c r="G10" s="260" t="s">
        <v>5</v>
      </c>
      <c r="H10" s="17"/>
      <c r="I10" s="17"/>
    </row>
    <row r="11" spans="2:12" ht="24" customHeight="1">
      <c r="B11" s="261" t="s">
        <v>21</v>
      </c>
      <c r="C11" s="262"/>
      <c r="D11" s="262"/>
      <c r="E11" s="262">
        <v>2</v>
      </c>
      <c r="F11" s="262">
        <v>1</v>
      </c>
      <c r="G11" s="263">
        <f>Tabla8[[#This Row],[JUZGADO IV]]+Tabla8[[#This Row],[JUZGADO III]]+Tabla8[[#This Row],[COLEGIADO]]+Tabla8[[#This Row],[ASUNTOS INTERNOS]]</f>
        <v>3</v>
      </c>
      <c r="H11" s="95"/>
      <c r="I11" s="95"/>
    </row>
    <row r="12" spans="2:12" ht="24" customHeight="1">
      <c r="B12" s="264" t="s">
        <v>22</v>
      </c>
      <c r="C12" s="265"/>
      <c r="D12" s="265"/>
      <c r="E12" s="265">
        <v>0</v>
      </c>
      <c r="F12" s="265">
        <v>1</v>
      </c>
      <c r="G12" s="266">
        <f>Tabla8[[#This Row],[JUZGADO IV]]+Tabla8[[#This Row],[JUZGADO III]]+Tabla8[[#This Row],[ASUNTOS INTERNOS]]</f>
        <v>1</v>
      </c>
      <c r="H12" s="95"/>
      <c r="I12" s="95"/>
    </row>
    <row r="13" spans="2:12" ht="12" customHeight="1" thickBot="1">
      <c r="B13" s="267"/>
      <c r="C13" s="96"/>
      <c r="D13" s="96"/>
      <c r="E13" s="96"/>
      <c r="F13" s="96"/>
      <c r="G13" s="268"/>
      <c r="H13" s="95"/>
      <c r="I13" s="95"/>
    </row>
    <row r="14" spans="2:12" ht="24" customHeight="1">
      <c r="B14" s="293" t="s">
        <v>121</v>
      </c>
      <c r="C14" s="294" t="e">
        <f>C11+#REF!+C12</f>
        <v>#REF!</v>
      </c>
      <c r="D14" s="294" t="e">
        <f>D11+#REF!+D12</f>
        <v>#REF!</v>
      </c>
      <c r="E14" s="294">
        <f>E11+E12</f>
        <v>2</v>
      </c>
      <c r="F14" s="294">
        <f>F11+F12</f>
        <v>2</v>
      </c>
      <c r="G14" s="294">
        <f>G11+G12</f>
        <v>4</v>
      </c>
      <c r="H14" s="95"/>
      <c r="I14" s="95"/>
    </row>
    <row r="15" spans="2:12" ht="8.25" customHeight="1" thickBot="1">
      <c r="B15" s="90"/>
    </row>
    <row r="16" spans="2:12" ht="22.5" customHeight="1" thickBot="1">
      <c r="B16" s="383" t="s">
        <v>28</v>
      </c>
      <c r="C16" s="384"/>
      <c r="D16" s="384"/>
      <c r="E16" s="384"/>
      <c r="F16" s="384"/>
      <c r="G16" s="385"/>
      <c r="H16" s="73"/>
      <c r="I16" s="73"/>
    </row>
    <row r="17" spans="2:9" ht="32.25" customHeight="1" thickBot="1">
      <c r="B17" s="269" t="s">
        <v>29</v>
      </c>
      <c r="C17" s="270" t="s">
        <v>23</v>
      </c>
      <c r="D17" s="271" t="s">
        <v>24</v>
      </c>
      <c r="E17" s="271" t="s">
        <v>25</v>
      </c>
      <c r="F17" s="272" t="s">
        <v>26</v>
      </c>
      <c r="G17" s="273" t="s">
        <v>5</v>
      </c>
      <c r="H17" s="17"/>
      <c r="I17" s="17"/>
    </row>
    <row r="18" spans="2:9" ht="0.75" customHeight="1" thickBot="1">
      <c r="B18" s="274"/>
      <c r="C18" s="96">
        <v>0</v>
      </c>
      <c r="D18" s="96"/>
      <c r="E18" s="96">
        <f>E15+E16</f>
        <v>0</v>
      </c>
      <c r="F18" s="96"/>
      <c r="G18" s="275">
        <f>Tabla9[[#This Row],[JUZGADO IV]]+Tabla9[[#This Row],[JUZGADO III]]+Tabla9[[#This Row],[JUZGADO I]]+Tabla9[[#This Row],[ASUNTOS INTERNOS]]</f>
        <v>0</v>
      </c>
    </row>
    <row r="19" spans="2:9" ht="24" customHeight="1">
      <c r="B19" s="276" t="s">
        <v>21</v>
      </c>
      <c r="C19" s="262"/>
      <c r="D19" s="262"/>
      <c r="E19" s="262">
        <v>2</v>
      </c>
      <c r="F19" s="262">
        <v>3</v>
      </c>
      <c r="G19" s="277">
        <f>Tabla9[[#This Row],[JUZGADO IV]]+Tabla9[[#This Row],[JUZGADO III]]+Tabla9[[#This Row],[JUZGADO I]]+Tabla9[[#This Row],[ASUNTOS INTERNOS]]</f>
        <v>5</v>
      </c>
      <c r="H19" s="95"/>
      <c r="I19" s="95"/>
    </row>
    <row r="20" spans="2:9" ht="24" customHeight="1">
      <c r="B20" s="278" t="s">
        <v>22</v>
      </c>
      <c r="C20" s="265"/>
      <c r="D20" s="265"/>
      <c r="E20" s="265">
        <v>0</v>
      </c>
      <c r="F20" s="265">
        <v>0</v>
      </c>
      <c r="G20" s="279">
        <f>Tabla9[[#This Row],[JUZGADO IV]]+Tabla9[[#This Row],[JUZGADO III]]+Tabla9[[#This Row],[JUZGADO I]]+Tabla9[[#This Row],[ASUNTOS INTERNOS]]</f>
        <v>0</v>
      </c>
      <c r="H20" s="95"/>
      <c r="I20" s="95"/>
    </row>
    <row r="21" spans="2:9" ht="7.5" customHeight="1" thickBot="1">
      <c r="G21" s="97"/>
    </row>
    <row r="22" spans="2:9" ht="24" customHeight="1" thickBot="1">
      <c r="B22" s="291" t="s">
        <v>122</v>
      </c>
      <c r="C22" s="292" t="e">
        <f>C19+#REF!+C20</f>
        <v>#REF!</v>
      </c>
      <c r="D22" s="292" t="e">
        <f>D19+#REF!+D20</f>
        <v>#REF!</v>
      </c>
      <c r="E22" s="292">
        <f>E19+E20</f>
        <v>2</v>
      </c>
      <c r="F22" s="292">
        <f>F19+F20</f>
        <v>3</v>
      </c>
      <c r="G22" s="292">
        <f>G19+G20</f>
        <v>5</v>
      </c>
      <c r="H22" s="95"/>
      <c r="I22" s="95"/>
    </row>
    <row r="23" spans="2:9" ht="7.5" customHeight="1"/>
    <row r="24" spans="2:9" hidden="1"/>
    <row r="29" spans="2:9" s="99" customFormat="1">
      <c r="B29" s="98"/>
      <c r="C29" s="98"/>
      <c r="D29" s="98"/>
      <c r="H29" s="100"/>
      <c r="I29" s="100"/>
    </row>
    <row r="30" spans="2:9" s="99" customFormat="1">
      <c r="B30" s="98"/>
      <c r="C30" s="381"/>
      <c r="D30" s="381"/>
      <c r="E30" s="381"/>
      <c r="H30" s="100"/>
      <c r="I30" s="100"/>
    </row>
    <row r="31" spans="2:9" s="99" customFormat="1">
      <c r="B31" s="98"/>
      <c r="C31" s="98"/>
      <c r="D31" s="98"/>
      <c r="E31" s="101"/>
      <c r="H31" s="100"/>
      <c r="I31" s="100"/>
    </row>
    <row r="32" spans="2:9" s="99" customFormat="1">
      <c r="B32" s="98"/>
      <c r="C32" s="98"/>
      <c r="D32" s="98"/>
      <c r="H32" s="100"/>
      <c r="I32" s="100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28"/>
  <sheetViews>
    <sheetView showGridLines="0" tabSelected="1" view="pageLayout" zoomScaleNormal="100" workbookViewId="0">
      <selection activeCell="C35" sqref="C35"/>
    </sheetView>
  </sheetViews>
  <sheetFormatPr baseColWidth="10" defaultRowHeight="12.75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/>
    <row r="3" spans="2:13" ht="30" customHeight="1">
      <c r="B3" s="346" t="s">
        <v>152</v>
      </c>
      <c r="C3" s="346"/>
      <c r="D3" s="346"/>
      <c r="E3" s="346"/>
      <c r="F3" s="346"/>
      <c r="G3" s="346"/>
      <c r="H3" s="346"/>
      <c r="I3" s="346"/>
    </row>
    <row r="4" spans="2:13">
      <c r="B4" s="346"/>
      <c r="C4" s="346"/>
      <c r="D4" s="346"/>
      <c r="E4" s="346"/>
      <c r="F4" s="346"/>
      <c r="G4" s="346"/>
      <c r="H4" s="346"/>
      <c r="I4" s="346"/>
    </row>
    <row r="5" spans="2:13">
      <c r="B5" s="346"/>
      <c r="C5" s="346"/>
      <c r="D5" s="346"/>
      <c r="E5" s="346"/>
      <c r="F5" s="346"/>
      <c r="G5" s="346"/>
      <c r="H5" s="346"/>
      <c r="I5" s="346"/>
    </row>
    <row r="6" spans="2:13" ht="12.75" customHeight="1">
      <c r="C6" s="256"/>
      <c r="D6" s="256"/>
      <c r="E6" s="256"/>
      <c r="F6" s="256"/>
      <c r="G6" s="256"/>
      <c r="H6" s="256"/>
      <c r="I6" s="256"/>
    </row>
    <row r="7" spans="2:13" ht="13.5" thickBot="1"/>
    <row r="8" spans="2:13" s="75" customFormat="1" ht="24.75" customHeight="1" thickBot="1">
      <c r="C8" s="387" t="s">
        <v>170</v>
      </c>
      <c r="D8" s="389"/>
      <c r="E8" s="119"/>
      <c r="F8" s="119"/>
      <c r="H8" s="390"/>
      <c r="I8" s="390"/>
      <c r="J8" s="390"/>
      <c r="K8" s="390"/>
      <c r="L8" s="390"/>
      <c r="M8" s="390"/>
    </row>
    <row r="9" spans="2:13" ht="24" customHeight="1" thickBot="1">
      <c r="C9" s="295" t="s">
        <v>27</v>
      </c>
      <c r="D9" s="296" t="s">
        <v>28</v>
      </c>
      <c r="H9" s="108"/>
      <c r="I9" s="108"/>
      <c r="J9" s="108"/>
      <c r="K9" s="108"/>
      <c r="L9" s="108"/>
      <c r="M9" s="108"/>
    </row>
    <row r="10" spans="2:13" ht="18">
      <c r="B10" s="312" t="s">
        <v>30</v>
      </c>
      <c r="C10" s="114"/>
      <c r="D10" s="111"/>
      <c r="H10" s="108"/>
      <c r="I10" s="108"/>
      <c r="J10" s="108"/>
      <c r="K10" s="108"/>
      <c r="L10" s="108"/>
      <c r="M10" s="108"/>
    </row>
    <row r="11" spans="2:13" ht="8.25" customHeight="1">
      <c r="B11" s="313"/>
      <c r="C11" s="115"/>
      <c r="D11" s="112"/>
      <c r="H11" s="109"/>
      <c r="I11" s="110"/>
      <c r="J11" s="108"/>
      <c r="K11" s="108"/>
      <c r="L11" s="108"/>
      <c r="M11" s="108"/>
    </row>
    <row r="12" spans="2:13" ht="18">
      <c r="B12" s="313" t="s">
        <v>109</v>
      </c>
      <c r="C12" s="115">
        <v>2</v>
      </c>
      <c r="D12" s="112"/>
      <c r="H12" s="109"/>
      <c r="I12" s="110"/>
      <c r="J12" s="108"/>
      <c r="K12" s="108"/>
      <c r="L12" s="108"/>
      <c r="M12" s="108"/>
    </row>
    <row r="13" spans="2:13" ht="9" customHeight="1">
      <c r="B13" s="313"/>
      <c r="C13" s="115"/>
      <c r="D13" s="112"/>
      <c r="H13" s="109"/>
      <c r="I13" s="110"/>
      <c r="J13" s="108"/>
      <c r="K13" s="108"/>
      <c r="L13" s="108"/>
      <c r="M13" s="108"/>
    </row>
    <row r="14" spans="2:13" ht="18">
      <c r="B14" s="313" t="s">
        <v>22</v>
      </c>
      <c r="C14" s="115"/>
      <c r="D14" s="112"/>
      <c r="H14" s="109"/>
      <c r="I14" s="110"/>
      <c r="J14" s="108"/>
      <c r="K14" s="108"/>
      <c r="L14" s="108"/>
      <c r="M14" s="108"/>
    </row>
    <row r="15" spans="2:13" ht="3.75" customHeight="1">
      <c r="B15" s="314"/>
      <c r="C15" s="144"/>
      <c r="D15" s="145"/>
      <c r="H15" s="109"/>
      <c r="I15" s="110"/>
      <c r="J15" s="108"/>
      <c r="K15" s="108"/>
      <c r="L15" s="108"/>
      <c r="M15" s="108"/>
    </row>
    <row r="16" spans="2:13" ht="30.75">
      <c r="B16" s="314" t="s">
        <v>138</v>
      </c>
      <c r="C16" s="144">
        <v>1</v>
      </c>
      <c r="D16" s="145"/>
      <c r="H16" s="109"/>
      <c r="I16" s="110"/>
      <c r="J16" s="108"/>
      <c r="K16" s="108"/>
      <c r="L16" s="108"/>
      <c r="M16" s="108"/>
    </row>
    <row r="17" spans="2:13" ht="9.75" customHeight="1" thickBot="1">
      <c r="B17" s="76"/>
      <c r="C17" s="116"/>
      <c r="D17" s="113"/>
      <c r="H17" s="109"/>
      <c r="I17" s="110"/>
      <c r="J17" s="108"/>
      <c r="K17" s="108"/>
      <c r="L17" s="108"/>
      <c r="M17" s="108"/>
    </row>
    <row r="18" spans="2:13" ht="16.5" thickBot="1">
      <c r="B18" s="335" t="s">
        <v>5</v>
      </c>
      <c r="C18" s="117">
        <f>SUM(C10:C17)</f>
        <v>3</v>
      </c>
      <c r="D18" s="118">
        <f>SUM(D10:D17)</f>
        <v>0</v>
      </c>
      <c r="H18" s="108"/>
      <c r="I18" s="110"/>
      <c r="J18" s="108"/>
      <c r="K18" s="108"/>
      <c r="L18" s="108"/>
      <c r="M18" s="108"/>
    </row>
    <row r="19" spans="2:13" ht="15.75">
      <c r="C19" s="77"/>
      <c r="H19" s="108"/>
      <c r="I19" s="110"/>
      <c r="J19" s="108"/>
      <c r="K19" s="108"/>
      <c r="L19" s="108"/>
      <c r="M19" s="108"/>
    </row>
    <row r="20" spans="2:13">
      <c r="H20" s="108"/>
      <c r="I20" s="108"/>
      <c r="J20" s="108"/>
      <c r="K20" s="108"/>
      <c r="L20" s="108"/>
      <c r="M20" s="108"/>
    </row>
    <row r="21" spans="2:13" ht="15.75">
      <c r="C21" s="78"/>
      <c r="H21" s="108"/>
      <c r="I21" s="110"/>
      <c r="J21" s="108"/>
      <c r="K21" s="108"/>
      <c r="L21" s="108"/>
      <c r="M21" s="108"/>
    </row>
    <row r="22" spans="2:13">
      <c r="H22" s="108"/>
      <c r="I22" s="108"/>
      <c r="J22" s="108"/>
      <c r="K22" s="108"/>
      <c r="L22" s="108"/>
      <c r="M22" s="108"/>
    </row>
    <row r="25" spans="2:13" ht="9.75" customHeight="1"/>
    <row r="26" spans="2:13" ht="21.75" hidden="1" customHeight="1"/>
    <row r="27" spans="2:13" hidden="1"/>
    <row r="28" spans="2:13" hidden="1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CONSIG. M.P.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2025-01-10T01:10:33Z</cp:lastPrinted>
  <dcterms:created xsi:type="dcterms:W3CDTF">2014-01-30T18:25:03Z</dcterms:created>
  <dcterms:modified xsi:type="dcterms:W3CDTF">2025-01-10T01:12:57Z</dcterms:modified>
</cp:coreProperties>
</file>